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parker\Dropbox\Lean Sigma Corporation\Courseware\Lean Sigma Corporation\SIX SIGMA\Tools &amp; Templates\"/>
    </mc:Choice>
  </mc:AlternateContent>
  <bookViews>
    <workbookView xWindow="480" yWindow="330" windowWidth="19880" windowHeight="7460" tabRatio="808"/>
  </bookViews>
  <sheets>
    <sheet name="DMAIC Project Checklist" sheetId="19" r:id="rId1"/>
    <sheet name="Project Charter" sheetId="6" r:id="rId2"/>
    <sheet name="FMEA" sheetId="15" r:id="rId3"/>
    <sheet name="FMEA Ratings" sheetId="16" r:id="rId4"/>
    <sheet name="Control Plan" sheetId="4" r:id="rId5"/>
    <sheet name="Communication Plan" sheetId="5" r:id="rId6"/>
    <sheet name="Training Plan" sheetId="1" r:id="rId7"/>
    <sheet name="Audit Checklist" sheetId="7" r:id="rId8"/>
    <sheet name="Pugh Matrix" sheetId="8" r:id="rId9"/>
    <sheet name="XY Matrix" sheetId="17" r:id="rId10"/>
    <sheet name="Risk Mgt Plan" sheetId="18" r:id="rId11"/>
    <sheet name="DPMO-Sigma Level" sheetId="13" r:id="rId12"/>
    <sheet name="Sample Size Calculator" sheetId="14" r:id="rId13"/>
    <sheet name="Table Z distribution" sheetId="9" r:id="rId14"/>
    <sheet name="Table t distribution" sheetId="10" r:id="rId15"/>
    <sheet name="Table f distribution" sheetId="11" r:id="rId16"/>
    <sheet name=" Table Chi-Sq distribution" sheetId="12" r:id="rId17"/>
  </sheets>
  <definedNames>
    <definedName name="_xlnm.Print_Area" localSheetId="16">' Table Chi-Sq distribution'!$B$2:$P$45</definedName>
    <definedName name="_xlnm.Print_Area" localSheetId="0">'DMAIC Project Checklist'!$A$1:$F$38</definedName>
    <definedName name="_xlnm.Print_Area" localSheetId="11">'DPMO-Sigma Level'!$B$1:$H$53</definedName>
    <definedName name="_xlnm.Print_Area" localSheetId="15">'Table f distribution'!$B$2:$W$43</definedName>
    <definedName name="_xlnm.Print_Area" localSheetId="14">'Table t distribution'!$B$1:$J$40</definedName>
    <definedName name="_xlnm.Print_Area" localSheetId="13">'Table Z distribution'!$B$1:$L$56</definedName>
    <definedName name="_xlnm.Print_Area" localSheetId="9">'XY Matrix'!$B$2:$M$45</definedName>
  </definedNames>
  <calcPr calcId="152511"/>
</workbook>
</file>

<file path=xl/calcChain.xml><?xml version="1.0" encoding="utf-8"?>
<calcChain xmlns="http://schemas.openxmlformats.org/spreadsheetml/2006/main">
  <c r="M41" i="17" l="1"/>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Q21" i="15"/>
  <c r="J21" i="15"/>
  <c r="Q20" i="15"/>
  <c r="J20" i="15"/>
  <c r="Q19" i="15"/>
  <c r="J19" i="15"/>
  <c r="Q18" i="15"/>
  <c r="J18" i="15"/>
  <c r="Q17" i="15"/>
  <c r="J17" i="15"/>
  <c r="Q16" i="15"/>
  <c r="J16" i="15"/>
  <c r="Q15" i="15"/>
  <c r="J15" i="15"/>
  <c r="Q14" i="15"/>
  <c r="J14" i="15"/>
  <c r="Q13" i="15"/>
  <c r="J13" i="15"/>
  <c r="Q12" i="15"/>
  <c r="J12" i="15"/>
  <c r="Q11" i="15"/>
  <c r="J11" i="15"/>
  <c r="Q10" i="15"/>
  <c r="J10" i="15"/>
  <c r="Q9" i="15"/>
  <c r="J9" i="15"/>
  <c r="Q8" i="15"/>
  <c r="J8" i="15"/>
  <c r="Q7" i="15"/>
  <c r="J7" i="15"/>
  <c r="Q6" i="15"/>
  <c r="J6" i="15"/>
  <c r="Q5" i="15"/>
  <c r="J5" i="15"/>
  <c r="Q4" i="15"/>
  <c r="J4" i="15"/>
  <c r="Q3" i="15"/>
  <c r="J3" i="15"/>
  <c r="D8" i="14"/>
  <c r="D7" i="14"/>
  <c r="D6" i="14"/>
  <c r="C4" i="14"/>
  <c r="H53" i="13"/>
  <c r="G53" i="13"/>
  <c r="E53" i="13"/>
  <c r="D53" i="13" s="1"/>
  <c r="H52" i="13"/>
  <c r="G52" i="13"/>
  <c r="E52" i="13"/>
  <c r="D52" i="13"/>
  <c r="H51" i="13"/>
  <c r="G51" i="13"/>
  <c r="E51" i="13"/>
  <c r="D51" i="13" s="1"/>
  <c r="H50" i="13"/>
  <c r="G50" i="13"/>
  <c r="E50" i="13"/>
  <c r="D50" i="13"/>
  <c r="H49" i="13"/>
  <c r="G49" i="13"/>
  <c r="E49" i="13"/>
  <c r="D49" i="13" s="1"/>
  <c r="H48" i="13"/>
  <c r="G48" i="13"/>
  <c r="E48" i="13"/>
  <c r="D48" i="13"/>
  <c r="H47" i="13"/>
  <c r="G47" i="13"/>
  <c r="E47" i="13"/>
  <c r="D47" i="13" s="1"/>
  <c r="H46" i="13"/>
  <c r="G46" i="13"/>
  <c r="E46" i="13"/>
  <c r="D46" i="13"/>
  <c r="H45" i="13"/>
  <c r="G45" i="13"/>
  <c r="E45" i="13"/>
  <c r="D45" i="13" s="1"/>
  <c r="H44" i="13"/>
  <c r="G44" i="13"/>
  <c r="E44" i="13"/>
  <c r="D44" i="13"/>
  <c r="H43" i="13"/>
  <c r="G43" i="13"/>
  <c r="E43" i="13"/>
  <c r="D43" i="13" s="1"/>
  <c r="H42" i="13"/>
  <c r="G42" i="13"/>
  <c r="E42" i="13"/>
  <c r="D42" i="13"/>
  <c r="H41" i="13"/>
  <c r="G41" i="13"/>
  <c r="E41" i="13"/>
  <c r="D41" i="13" s="1"/>
  <c r="H40" i="13"/>
  <c r="G40" i="13"/>
  <c r="E40" i="13"/>
  <c r="D40" i="13"/>
  <c r="H39" i="13"/>
  <c r="G39" i="13"/>
  <c r="E39" i="13"/>
  <c r="D39" i="13" s="1"/>
  <c r="H38" i="13"/>
  <c r="G38" i="13"/>
  <c r="E38" i="13"/>
  <c r="D38" i="13"/>
  <c r="H37" i="13"/>
  <c r="G37" i="13"/>
  <c r="E37" i="13"/>
  <c r="D37" i="13" s="1"/>
  <c r="H36" i="13"/>
  <c r="G36" i="13"/>
  <c r="E36" i="13"/>
  <c r="D36" i="13"/>
  <c r="H35" i="13"/>
  <c r="G35" i="13"/>
  <c r="E35" i="13"/>
  <c r="D35" i="13" s="1"/>
  <c r="H34" i="13"/>
  <c r="G34" i="13"/>
  <c r="E34" i="13"/>
  <c r="D34" i="13"/>
  <c r="H33" i="13"/>
  <c r="G33" i="13"/>
  <c r="E33" i="13"/>
  <c r="D33" i="13" s="1"/>
  <c r="H32" i="13"/>
  <c r="G32" i="13"/>
  <c r="E32" i="13"/>
  <c r="D32" i="13"/>
  <c r="H31" i="13"/>
  <c r="G31" i="13"/>
  <c r="E31" i="13"/>
  <c r="D31" i="13" s="1"/>
  <c r="H30" i="13"/>
  <c r="G30" i="13"/>
  <c r="E30" i="13"/>
  <c r="D30" i="13"/>
  <c r="H29" i="13"/>
  <c r="G29" i="13"/>
  <c r="E29" i="13"/>
  <c r="D29" i="13" s="1"/>
  <c r="H28" i="13"/>
  <c r="G28" i="13"/>
  <c r="E28" i="13"/>
  <c r="D28" i="13"/>
  <c r="H27" i="13"/>
  <c r="G27" i="13"/>
  <c r="E27" i="13"/>
  <c r="D27" i="13" s="1"/>
  <c r="H26" i="13"/>
  <c r="G26" i="13"/>
  <c r="E26" i="13"/>
  <c r="D26" i="13"/>
  <c r="H25" i="13"/>
  <c r="G25" i="13"/>
  <c r="E25" i="13"/>
  <c r="D25" i="13" s="1"/>
  <c r="H24" i="13"/>
  <c r="G24" i="13"/>
  <c r="E24" i="13"/>
  <c r="D24" i="13"/>
  <c r="H23" i="13"/>
  <c r="G23" i="13"/>
  <c r="E23" i="13"/>
  <c r="D23" i="13" s="1"/>
  <c r="H22" i="13"/>
  <c r="G22" i="13"/>
  <c r="E22" i="13"/>
  <c r="D22" i="13"/>
  <c r="H21" i="13"/>
  <c r="G21" i="13"/>
  <c r="E21" i="13"/>
  <c r="D21" i="13" s="1"/>
  <c r="H20" i="13"/>
  <c r="G20" i="13"/>
  <c r="E20" i="13"/>
  <c r="D20" i="13"/>
  <c r="H19" i="13"/>
  <c r="G19" i="13"/>
  <c r="E19" i="13"/>
  <c r="D19" i="13" s="1"/>
  <c r="H18" i="13"/>
  <c r="G18" i="13"/>
  <c r="E18" i="13"/>
  <c r="D18" i="13"/>
  <c r="H17" i="13"/>
  <c r="G17" i="13"/>
  <c r="E17" i="13"/>
  <c r="D17" i="13" s="1"/>
  <c r="H16" i="13"/>
  <c r="G16" i="13"/>
  <c r="E16" i="13"/>
  <c r="D16" i="13"/>
  <c r="H15" i="13"/>
  <c r="G15" i="13"/>
  <c r="E15" i="13"/>
  <c r="D15" i="13" s="1"/>
  <c r="H14" i="13"/>
  <c r="G14" i="13"/>
  <c r="E14" i="13"/>
  <c r="D14" i="13"/>
  <c r="H13" i="13"/>
  <c r="G13" i="13"/>
  <c r="E13" i="13"/>
  <c r="D13" i="13" s="1"/>
  <c r="H12" i="13"/>
  <c r="G12" i="13"/>
  <c r="E12" i="13"/>
  <c r="D12" i="13"/>
  <c r="H11" i="13"/>
  <c r="G11" i="13"/>
  <c r="E11" i="13"/>
  <c r="D11" i="13" s="1"/>
  <c r="H10" i="13"/>
  <c r="G10" i="13"/>
  <c r="E10" i="13"/>
  <c r="D10" i="13"/>
  <c r="H9" i="13"/>
  <c r="G9" i="13"/>
  <c r="E9" i="13"/>
  <c r="D9" i="13" s="1"/>
  <c r="H8" i="13"/>
  <c r="G8" i="13"/>
  <c r="E8" i="13"/>
  <c r="D8" i="13"/>
  <c r="H7" i="13"/>
  <c r="G7" i="13" s="1"/>
  <c r="E7" i="13"/>
  <c r="D7" i="13" s="1"/>
  <c r="H6" i="13"/>
  <c r="G6" i="13"/>
  <c r="E6" i="13"/>
  <c r="D6" i="13"/>
  <c r="H5" i="13"/>
  <c r="G5" i="13"/>
  <c r="E5" i="13"/>
  <c r="D5" i="13" s="1"/>
  <c r="H4" i="13"/>
  <c r="G4" i="13"/>
  <c r="E4" i="13"/>
  <c r="D4" i="13"/>
  <c r="H3" i="13"/>
  <c r="G3" i="13"/>
  <c r="E3" i="13"/>
  <c r="D3" i="13" s="1"/>
  <c r="P42" i="12"/>
  <c r="O42" i="12"/>
  <c r="N42" i="12"/>
  <c r="M42" i="12"/>
  <c r="L42" i="12"/>
  <c r="K42" i="12"/>
  <c r="J42" i="12"/>
  <c r="I42" i="12"/>
  <c r="H42" i="12"/>
  <c r="G42" i="12"/>
  <c r="F42" i="12"/>
  <c r="E42" i="12"/>
  <c r="D42" i="12"/>
  <c r="C42" i="12"/>
  <c r="P41" i="12"/>
  <c r="O41" i="12"/>
  <c r="N41" i="12"/>
  <c r="M41" i="12"/>
  <c r="L41" i="12"/>
  <c r="K41" i="12"/>
  <c r="J41" i="12"/>
  <c r="I41" i="12"/>
  <c r="H41" i="12"/>
  <c r="G41" i="12"/>
  <c r="F41" i="12"/>
  <c r="E41" i="12"/>
  <c r="D41" i="12"/>
  <c r="C41" i="12"/>
  <c r="P40" i="12"/>
  <c r="O40" i="12"/>
  <c r="N40" i="12"/>
  <c r="M40" i="12"/>
  <c r="L40" i="12"/>
  <c r="K40" i="12"/>
  <c r="J40" i="12"/>
  <c r="I40" i="12"/>
  <c r="H40" i="12"/>
  <c r="G40" i="12"/>
  <c r="F40" i="12"/>
  <c r="E40" i="12"/>
  <c r="D40" i="12"/>
  <c r="C40" i="12"/>
  <c r="P39" i="12"/>
  <c r="O39" i="12"/>
  <c r="N39" i="12"/>
  <c r="M39" i="12"/>
  <c r="L39" i="12"/>
  <c r="K39" i="12"/>
  <c r="J39" i="12"/>
  <c r="I39" i="12"/>
  <c r="H39" i="12"/>
  <c r="G39" i="12"/>
  <c r="F39" i="12"/>
  <c r="E39" i="12"/>
  <c r="D39" i="12"/>
  <c r="C39" i="12"/>
  <c r="P38" i="12"/>
  <c r="O38" i="12"/>
  <c r="N38" i="12"/>
  <c r="M38" i="12"/>
  <c r="L38" i="12"/>
  <c r="K38" i="12"/>
  <c r="J38" i="12"/>
  <c r="I38" i="12"/>
  <c r="H38" i="12"/>
  <c r="G38" i="12"/>
  <c r="F38" i="12"/>
  <c r="E38" i="12"/>
  <c r="D38" i="12"/>
  <c r="C38" i="12"/>
  <c r="P37" i="12"/>
  <c r="O37" i="12"/>
  <c r="N37" i="12"/>
  <c r="M37" i="12"/>
  <c r="L37" i="12"/>
  <c r="K37" i="12"/>
  <c r="J37" i="12"/>
  <c r="I37" i="12"/>
  <c r="H37" i="12"/>
  <c r="G37" i="12"/>
  <c r="F37" i="12"/>
  <c r="E37" i="12"/>
  <c r="D37" i="12"/>
  <c r="C37" i="12"/>
  <c r="P36" i="12"/>
  <c r="O36" i="12"/>
  <c r="N36" i="12"/>
  <c r="M36" i="12"/>
  <c r="L36" i="12"/>
  <c r="K36" i="12"/>
  <c r="J36" i="12"/>
  <c r="I36" i="12"/>
  <c r="H36" i="12"/>
  <c r="G36" i="12"/>
  <c r="F36" i="12"/>
  <c r="E36" i="12"/>
  <c r="D36" i="12"/>
  <c r="C36" i="12"/>
  <c r="P35" i="12"/>
  <c r="O35" i="12"/>
  <c r="N35" i="12"/>
  <c r="M35" i="12"/>
  <c r="L35" i="12"/>
  <c r="K35" i="12"/>
  <c r="J35" i="12"/>
  <c r="I35" i="12"/>
  <c r="H35" i="12"/>
  <c r="G35" i="12"/>
  <c r="F35" i="12"/>
  <c r="E35" i="12"/>
  <c r="D35" i="12"/>
  <c r="C35" i="12"/>
  <c r="P34" i="12"/>
  <c r="O34" i="12"/>
  <c r="N34" i="12"/>
  <c r="M34" i="12"/>
  <c r="L34" i="12"/>
  <c r="K34" i="12"/>
  <c r="J34" i="12"/>
  <c r="I34" i="12"/>
  <c r="H34" i="12"/>
  <c r="G34" i="12"/>
  <c r="F34" i="12"/>
  <c r="E34" i="12"/>
  <c r="D34" i="12"/>
  <c r="C34" i="12"/>
  <c r="P33" i="12"/>
  <c r="O33" i="12"/>
  <c r="N33" i="12"/>
  <c r="M33" i="12"/>
  <c r="L33" i="12"/>
  <c r="K33" i="12"/>
  <c r="J33" i="12"/>
  <c r="I33" i="12"/>
  <c r="H33" i="12"/>
  <c r="G33" i="12"/>
  <c r="F33" i="12"/>
  <c r="E33" i="12"/>
  <c r="D33" i="12"/>
  <c r="C33" i="12"/>
  <c r="P32" i="12"/>
  <c r="O32" i="12"/>
  <c r="N32" i="12"/>
  <c r="M32" i="12"/>
  <c r="L32" i="12"/>
  <c r="K32" i="12"/>
  <c r="J32" i="12"/>
  <c r="I32" i="12"/>
  <c r="H32" i="12"/>
  <c r="G32" i="12"/>
  <c r="F32" i="12"/>
  <c r="E32" i="12"/>
  <c r="D32" i="12"/>
  <c r="C32" i="12"/>
  <c r="P31" i="12"/>
  <c r="O31" i="12"/>
  <c r="N31" i="12"/>
  <c r="M31" i="12"/>
  <c r="L31" i="12"/>
  <c r="K31" i="12"/>
  <c r="J31" i="12"/>
  <c r="I31" i="12"/>
  <c r="H31" i="12"/>
  <c r="G31" i="12"/>
  <c r="F31" i="12"/>
  <c r="E31" i="12"/>
  <c r="D31" i="12"/>
  <c r="C31" i="12"/>
  <c r="P30" i="12"/>
  <c r="O30" i="12"/>
  <c r="N30" i="12"/>
  <c r="M30" i="12"/>
  <c r="L30" i="12"/>
  <c r="K30" i="12"/>
  <c r="J30" i="12"/>
  <c r="I30" i="12"/>
  <c r="H30" i="12"/>
  <c r="G30" i="12"/>
  <c r="F30" i="12"/>
  <c r="E30" i="12"/>
  <c r="D30" i="12"/>
  <c r="C30" i="12"/>
  <c r="P29" i="12"/>
  <c r="O29" i="12"/>
  <c r="N29" i="12"/>
  <c r="M29" i="12"/>
  <c r="L29" i="12"/>
  <c r="K29" i="12"/>
  <c r="J29" i="12"/>
  <c r="I29" i="12"/>
  <c r="H29" i="12"/>
  <c r="G29" i="12"/>
  <c r="F29" i="12"/>
  <c r="E29" i="12"/>
  <c r="D29" i="12"/>
  <c r="C29" i="12"/>
  <c r="P28" i="12"/>
  <c r="O28" i="12"/>
  <c r="N28" i="12"/>
  <c r="M28" i="12"/>
  <c r="L28" i="12"/>
  <c r="K28" i="12"/>
  <c r="J28" i="12"/>
  <c r="I28" i="12"/>
  <c r="H28" i="12"/>
  <c r="G28" i="12"/>
  <c r="F28" i="12"/>
  <c r="E28" i="12"/>
  <c r="D28" i="12"/>
  <c r="C28" i="12"/>
  <c r="P27" i="12"/>
  <c r="O27" i="12"/>
  <c r="N27" i="12"/>
  <c r="M27" i="12"/>
  <c r="L27" i="12"/>
  <c r="K27" i="12"/>
  <c r="J27" i="12"/>
  <c r="I27" i="12"/>
  <c r="H27" i="12"/>
  <c r="G27" i="12"/>
  <c r="F27" i="12"/>
  <c r="E27" i="12"/>
  <c r="D27" i="12"/>
  <c r="C27" i="12"/>
  <c r="P26" i="12"/>
  <c r="O26" i="12"/>
  <c r="N26" i="12"/>
  <c r="M26" i="12"/>
  <c r="L26" i="12"/>
  <c r="K26" i="12"/>
  <c r="J26" i="12"/>
  <c r="I26" i="12"/>
  <c r="H26" i="12"/>
  <c r="G26" i="12"/>
  <c r="F26" i="12"/>
  <c r="E26" i="12"/>
  <c r="D26" i="12"/>
  <c r="C26" i="12"/>
  <c r="P25" i="12"/>
  <c r="O25" i="12"/>
  <c r="N25" i="12"/>
  <c r="M25" i="12"/>
  <c r="L25" i="12"/>
  <c r="K25" i="12"/>
  <c r="J25" i="12"/>
  <c r="I25" i="12"/>
  <c r="H25" i="12"/>
  <c r="G25" i="12"/>
  <c r="F25" i="12"/>
  <c r="E25" i="12"/>
  <c r="D25" i="12"/>
  <c r="C25" i="12"/>
  <c r="P24" i="12"/>
  <c r="O24" i="12"/>
  <c r="N24" i="12"/>
  <c r="M24" i="12"/>
  <c r="L24" i="12"/>
  <c r="K24" i="12"/>
  <c r="J24" i="12"/>
  <c r="I24" i="12"/>
  <c r="H24" i="12"/>
  <c r="G24" i="12"/>
  <c r="F24" i="12"/>
  <c r="E24" i="12"/>
  <c r="D24" i="12"/>
  <c r="C24" i="12"/>
  <c r="P23" i="12"/>
  <c r="O23" i="12"/>
  <c r="N23" i="12"/>
  <c r="M23" i="12"/>
  <c r="L23" i="12"/>
  <c r="K23" i="12"/>
  <c r="J23" i="12"/>
  <c r="I23" i="12"/>
  <c r="H23" i="12"/>
  <c r="G23" i="12"/>
  <c r="F23" i="12"/>
  <c r="E23" i="12"/>
  <c r="D23" i="12"/>
  <c r="C23" i="12"/>
  <c r="P22" i="12"/>
  <c r="O22" i="12"/>
  <c r="N22" i="12"/>
  <c r="M22" i="12"/>
  <c r="L22" i="12"/>
  <c r="K22" i="12"/>
  <c r="J22" i="12"/>
  <c r="I22" i="12"/>
  <c r="H22" i="12"/>
  <c r="G22" i="12"/>
  <c r="F22" i="12"/>
  <c r="E22" i="12"/>
  <c r="D22" i="12"/>
  <c r="C22" i="12"/>
  <c r="P21" i="12"/>
  <c r="O21" i="12"/>
  <c r="N21" i="12"/>
  <c r="M21" i="12"/>
  <c r="L21" i="12"/>
  <c r="K21" i="12"/>
  <c r="J21" i="12"/>
  <c r="I21" i="12"/>
  <c r="H21" i="12"/>
  <c r="G21" i="12"/>
  <c r="F21" i="12"/>
  <c r="E21" i="12"/>
  <c r="D21" i="12"/>
  <c r="C21" i="12"/>
  <c r="P20" i="12"/>
  <c r="O20" i="12"/>
  <c r="N20" i="12"/>
  <c r="M20" i="12"/>
  <c r="L20" i="12"/>
  <c r="K20" i="12"/>
  <c r="J20" i="12"/>
  <c r="I20" i="12"/>
  <c r="H20" i="12"/>
  <c r="G20" i="12"/>
  <c r="F20" i="12"/>
  <c r="E20" i="12"/>
  <c r="D20" i="12"/>
  <c r="C20" i="12"/>
  <c r="P19" i="12"/>
  <c r="O19" i="12"/>
  <c r="N19" i="12"/>
  <c r="M19" i="12"/>
  <c r="L19" i="12"/>
  <c r="K19" i="12"/>
  <c r="J19" i="12"/>
  <c r="I19" i="12"/>
  <c r="H19" i="12"/>
  <c r="G19" i="12"/>
  <c r="F19" i="12"/>
  <c r="E19" i="12"/>
  <c r="D19" i="12"/>
  <c r="C19" i="12"/>
  <c r="P18" i="12"/>
  <c r="O18" i="12"/>
  <c r="N18" i="12"/>
  <c r="M18" i="12"/>
  <c r="L18" i="12"/>
  <c r="K18" i="12"/>
  <c r="J18" i="12"/>
  <c r="I18" i="12"/>
  <c r="H18" i="12"/>
  <c r="G18" i="12"/>
  <c r="F18" i="12"/>
  <c r="E18" i="12"/>
  <c r="D18" i="12"/>
  <c r="C18" i="12"/>
  <c r="P17" i="12"/>
  <c r="O17" i="12"/>
  <c r="N17" i="12"/>
  <c r="M17" i="12"/>
  <c r="L17" i="12"/>
  <c r="K17" i="12"/>
  <c r="J17" i="12"/>
  <c r="I17" i="12"/>
  <c r="H17" i="12"/>
  <c r="G17" i="12"/>
  <c r="F17" i="12"/>
  <c r="E17" i="12"/>
  <c r="D17" i="12"/>
  <c r="C17" i="12"/>
  <c r="P16" i="12"/>
  <c r="O16" i="12"/>
  <c r="N16" i="12"/>
  <c r="M16" i="12"/>
  <c r="L16" i="12"/>
  <c r="K16" i="12"/>
  <c r="J16" i="12"/>
  <c r="I16" i="12"/>
  <c r="H16" i="12"/>
  <c r="G16" i="12"/>
  <c r="F16" i="12"/>
  <c r="E16" i="12"/>
  <c r="D16" i="12"/>
  <c r="C16" i="12"/>
  <c r="P15" i="12"/>
  <c r="O15" i="12"/>
  <c r="N15" i="12"/>
  <c r="M15" i="12"/>
  <c r="L15" i="12"/>
  <c r="K15" i="12"/>
  <c r="J15" i="12"/>
  <c r="I15" i="12"/>
  <c r="H15" i="12"/>
  <c r="G15" i="12"/>
  <c r="F15" i="12"/>
  <c r="E15" i="12"/>
  <c r="D15" i="12"/>
  <c r="C15" i="12"/>
  <c r="P14" i="12"/>
  <c r="O14" i="12"/>
  <c r="N14" i="12"/>
  <c r="M14" i="12"/>
  <c r="L14" i="12"/>
  <c r="K14" i="12"/>
  <c r="J14" i="12"/>
  <c r="I14" i="12"/>
  <c r="H14" i="12"/>
  <c r="G14" i="12"/>
  <c r="F14" i="12"/>
  <c r="E14" i="12"/>
  <c r="D14" i="12"/>
  <c r="C14" i="12"/>
  <c r="P13" i="12"/>
  <c r="O13" i="12"/>
  <c r="N13" i="12"/>
  <c r="M13" i="12"/>
  <c r="L13" i="12"/>
  <c r="K13" i="12"/>
  <c r="J13" i="12"/>
  <c r="I13" i="12"/>
  <c r="H13" i="12"/>
  <c r="G13" i="12"/>
  <c r="F13" i="12"/>
  <c r="E13" i="12"/>
  <c r="D13" i="12"/>
  <c r="C13" i="12"/>
  <c r="P12" i="12"/>
  <c r="O12" i="12"/>
  <c r="N12" i="12"/>
  <c r="M12" i="12"/>
  <c r="L12" i="12"/>
  <c r="K12" i="12"/>
  <c r="J12" i="12"/>
  <c r="I12" i="12"/>
  <c r="H12" i="12"/>
  <c r="G12" i="12"/>
  <c r="F12" i="12"/>
  <c r="E12" i="12"/>
  <c r="D12" i="12"/>
  <c r="C12" i="12"/>
  <c r="P11" i="12"/>
  <c r="O11" i="12"/>
  <c r="N11" i="12"/>
  <c r="M11" i="12"/>
  <c r="L11" i="12"/>
  <c r="K11" i="12"/>
  <c r="J11" i="12"/>
  <c r="I11" i="12"/>
  <c r="H11" i="12"/>
  <c r="G11" i="12"/>
  <c r="F11" i="12"/>
  <c r="E11" i="12"/>
  <c r="D11" i="12"/>
  <c r="C11" i="12"/>
  <c r="P10" i="12"/>
  <c r="O10" i="12"/>
  <c r="N10" i="12"/>
  <c r="M10" i="12"/>
  <c r="L10" i="12"/>
  <c r="K10" i="12"/>
  <c r="J10" i="12"/>
  <c r="I10" i="12"/>
  <c r="H10" i="12"/>
  <c r="G10" i="12"/>
  <c r="F10" i="12"/>
  <c r="E10" i="12"/>
  <c r="D10" i="12"/>
  <c r="C10" i="12"/>
  <c r="P9" i="12"/>
  <c r="O9" i="12"/>
  <c r="N9" i="12"/>
  <c r="M9" i="12"/>
  <c r="L9" i="12"/>
  <c r="K9" i="12"/>
  <c r="J9" i="12"/>
  <c r="I9" i="12"/>
  <c r="H9" i="12"/>
  <c r="G9" i="12"/>
  <c r="F9" i="12"/>
  <c r="E9" i="12"/>
  <c r="D9" i="12"/>
  <c r="C9" i="12"/>
  <c r="P8" i="12"/>
  <c r="O8" i="12"/>
  <c r="N8" i="12"/>
  <c r="M8" i="12"/>
  <c r="L8" i="12"/>
  <c r="K8" i="12"/>
  <c r="J8" i="12"/>
  <c r="I8" i="12"/>
  <c r="H8" i="12"/>
  <c r="G8" i="12"/>
  <c r="F8" i="12"/>
  <c r="E8" i="12"/>
  <c r="D8" i="12"/>
  <c r="C8" i="12"/>
  <c r="P7" i="12"/>
  <c r="O7" i="12"/>
  <c r="N7" i="12"/>
  <c r="M7" i="12"/>
  <c r="L7" i="12"/>
  <c r="K7" i="12"/>
  <c r="J7" i="12"/>
  <c r="I7" i="12"/>
  <c r="H7" i="12"/>
  <c r="G7" i="12"/>
  <c r="F7" i="12"/>
  <c r="E7" i="12"/>
  <c r="D7" i="12"/>
  <c r="C7" i="12"/>
  <c r="P6" i="12"/>
  <c r="O6" i="12"/>
  <c r="N6" i="12"/>
  <c r="M6" i="12"/>
  <c r="L6" i="12"/>
  <c r="K6" i="12"/>
  <c r="J6" i="12"/>
  <c r="I6" i="12"/>
  <c r="H6" i="12"/>
  <c r="G6" i="12"/>
  <c r="F6" i="12"/>
  <c r="E6" i="12"/>
  <c r="D6" i="12"/>
  <c r="C6" i="12"/>
  <c r="W39" i="11"/>
  <c r="V39" i="11"/>
  <c r="U39" i="11"/>
  <c r="T39" i="11"/>
  <c r="S39" i="11"/>
  <c r="R39" i="11"/>
  <c r="Q39" i="11"/>
  <c r="P39" i="11"/>
  <c r="O39" i="11"/>
  <c r="N39" i="11"/>
  <c r="M39" i="11"/>
  <c r="L39" i="11"/>
  <c r="K39" i="11"/>
  <c r="J39" i="11"/>
  <c r="I39" i="11"/>
  <c r="H39" i="11"/>
  <c r="G39" i="11"/>
  <c r="F39" i="11"/>
  <c r="E39" i="11"/>
  <c r="D39" i="11"/>
  <c r="C39" i="11"/>
  <c r="W38" i="11"/>
  <c r="V38" i="11"/>
  <c r="U38" i="11"/>
  <c r="T38" i="11"/>
  <c r="S38" i="11"/>
  <c r="R38" i="11"/>
  <c r="Q38" i="11"/>
  <c r="P38" i="11"/>
  <c r="O38" i="11"/>
  <c r="N38" i="11"/>
  <c r="M38" i="11"/>
  <c r="L38" i="11"/>
  <c r="K38" i="11"/>
  <c r="J38" i="11"/>
  <c r="I38" i="11"/>
  <c r="H38" i="11"/>
  <c r="G38" i="11"/>
  <c r="F38" i="11"/>
  <c r="E38" i="11"/>
  <c r="D38" i="11"/>
  <c r="C38" i="11"/>
  <c r="W37" i="11"/>
  <c r="V37" i="11"/>
  <c r="U37" i="11"/>
  <c r="T37" i="11"/>
  <c r="S37" i="11"/>
  <c r="R37" i="11"/>
  <c r="Q37" i="11"/>
  <c r="P37" i="11"/>
  <c r="O37" i="11"/>
  <c r="N37" i="11"/>
  <c r="M37" i="11"/>
  <c r="L37" i="11"/>
  <c r="K37" i="11"/>
  <c r="J37" i="11"/>
  <c r="I37" i="11"/>
  <c r="H37" i="11"/>
  <c r="G37" i="11"/>
  <c r="F37" i="11"/>
  <c r="E37" i="11"/>
  <c r="D37" i="11"/>
  <c r="C37" i="11"/>
  <c r="W36" i="11"/>
  <c r="V36" i="11"/>
  <c r="U36" i="11"/>
  <c r="T36" i="11"/>
  <c r="S36" i="11"/>
  <c r="R36" i="11"/>
  <c r="Q36" i="11"/>
  <c r="P36" i="11"/>
  <c r="O36" i="11"/>
  <c r="N36" i="11"/>
  <c r="M36" i="11"/>
  <c r="L36" i="11"/>
  <c r="K36" i="11"/>
  <c r="J36" i="11"/>
  <c r="I36" i="11"/>
  <c r="H36" i="11"/>
  <c r="G36" i="11"/>
  <c r="F36" i="11"/>
  <c r="E36" i="11"/>
  <c r="D36" i="11"/>
  <c r="C36" i="11"/>
  <c r="W35" i="11"/>
  <c r="V35" i="11"/>
  <c r="U35" i="11"/>
  <c r="T35" i="11"/>
  <c r="S35" i="11"/>
  <c r="R35" i="11"/>
  <c r="Q35" i="11"/>
  <c r="P35" i="11"/>
  <c r="O35" i="11"/>
  <c r="N35" i="11"/>
  <c r="M35" i="11"/>
  <c r="L35" i="11"/>
  <c r="K35" i="11"/>
  <c r="J35" i="11"/>
  <c r="I35" i="11"/>
  <c r="H35" i="11"/>
  <c r="G35" i="11"/>
  <c r="F35" i="11"/>
  <c r="E35" i="11"/>
  <c r="D35" i="11"/>
  <c r="C35" i="11"/>
  <c r="W34" i="11"/>
  <c r="V34" i="11"/>
  <c r="U34" i="11"/>
  <c r="T34" i="11"/>
  <c r="S34" i="11"/>
  <c r="R34" i="11"/>
  <c r="Q34" i="11"/>
  <c r="P34" i="11"/>
  <c r="O34" i="11"/>
  <c r="N34" i="11"/>
  <c r="M34" i="11"/>
  <c r="L34" i="11"/>
  <c r="K34" i="11"/>
  <c r="J34" i="11"/>
  <c r="I34" i="11"/>
  <c r="H34" i="11"/>
  <c r="G34" i="11"/>
  <c r="F34" i="11"/>
  <c r="E34" i="11"/>
  <c r="D34" i="11"/>
  <c r="C34" i="11"/>
  <c r="W33" i="11"/>
  <c r="V33" i="11"/>
  <c r="U33" i="11"/>
  <c r="T33" i="11"/>
  <c r="S33" i="11"/>
  <c r="R33" i="11"/>
  <c r="Q33" i="11"/>
  <c r="P33" i="11"/>
  <c r="O33" i="11"/>
  <c r="N33" i="11"/>
  <c r="M33" i="11"/>
  <c r="L33" i="11"/>
  <c r="K33" i="11"/>
  <c r="J33" i="11"/>
  <c r="I33" i="11"/>
  <c r="H33" i="11"/>
  <c r="G33" i="11"/>
  <c r="F33" i="11"/>
  <c r="E33" i="11"/>
  <c r="D33" i="11"/>
  <c r="C33" i="11"/>
  <c r="W32" i="11"/>
  <c r="V32" i="11"/>
  <c r="U32" i="11"/>
  <c r="T32" i="11"/>
  <c r="S32" i="11"/>
  <c r="R32" i="11"/>
  <c r="Q32" i="11"/>
  <c r="P32" i="11"/>
  <c r="O32" i="11"/>
  <c r="N32" i="11"/>
  <c r="M32" i="11"/>
  <c r="L32" i="11"/>
  <c r="K32" i="11"/>
  <c r="J32" i="11"/>
  <c r="I32" i="11"/>
  <c r="H32" i="11"/>
  <c r="G32" i="11"/>
  <c r="F32" i="11"/>
  <c r="E32" i="11"/>
  <c r="D32" i="11"/>
  <c r="C32" i="11"/>
  <c r="W31" i="11"/>
  <c r="V31" i="11"/>
  <c r="U31" i="11"/>
  <c r="T31" i="11"/>
  <c r="S31" i="11"/>
  <c r="R31" i="11"/>
  <c r="Q31" i="11"/>
  <c r="P31" i="11"/>
  <c r="O31" i="11"/>
  <c r="N31" i="11"/>
  <c r="M31" i="11"/>
  <c r="L31" i="11"/>
  <c r="K31" i="11"/>
  <c r="J31" i="11"/>
  <c r="I31" i="11"/>
  <c r="H31" i="11"/>
  <c r="G31" i="11"/>
  <c r="F31" i="11"/>
  <c r="E31" i="11"/>
  <c r="D31" i="11"/>
  <c r="C31" i="11"/>
  <c r="W30" i="11"/>
  <c r="V30" i="11"/>
  <c r="U30" i="11"/>
  <c r="T30" i="11"/>
  <c r="S30" i="11"/>
  <c r="R30" i="11"/>
  <c r="Q30" i="11"/>
  <c r="P30" i="11"/>
  <c r="O30" i="11"/>
  <c r="N30" i="11"/>
  <c r="M30" i="11"/>
  <c r="L30" i="11"/>
  <c r="K30" i="11"/>
  <c r="J30" i="11"/>
  <c r="I30" i="11"/>
  <c r="H30" i="11"/>
  <c r="G30" i="11"/>
  <c r="F30" i="11"/>
  <c r="E30" i="11"/>
  <c r="D30" i="11"/>
  <c r="C30" i="11"/>
  <c r="W29" i="11"/>
  <c r="V29" i="11"/>
  <c r="U29" i="11"/>
  <c r="T29" i="11"/>
  <c r="S29" i="11"/>
  <c r="R29" i="11"/>
  <c r="Q29" i="11"/>
  <c r="P29" i="11"/>
  <c r="O29" i="11"/>
  <c r="N29" i="11"/>
  <c r="M29" i="11"/>
  <c r="L29" i="11"/>
  <c r="K29" i="11"/>
  <c r="J29" i="11"/>
  <c r="I29" i="11"/>
  <c r="H29" i="11"/>
  <c r="G29" i="11"/>
  <c r="F29" i="11"/>
  <c r="E29" i="11"/>
  <c r="D29" i="11"/>
  <c r="C29" i="11"/>
  <c r="W28" i="11"/>
  <c r="V28" i="11"/>
  <c r="U28" i="11"/>
  <c r="T28" i="11"/>
  <c r="S28" i="11"/>
  <c r="R28" i="11"/>
  <c r="Q28" i="11"/>
  <c r="P28" i="11"/>
  <c r="O28" i="11"/>
  <c r="N28" i="11"/>
  <c r="M28" i="11"/>
  <c r="L28" i="11"/>
  <c r="K28" i="11"/>
  <c r="J28" i="11"/>
  <c r="I28" i="11"/>
  <c r="H28" i="11"/>
  <c r="G28" i="11"/>
  <c r="F28" i="11"/>
  <c r="E28" i="11"/>
  <c r="D28" i="11"/>
  <c r="C28" i="11"/>
  <c r="W27" i="11"/>
  <c r="V27" i="11"/>
  <c r="U27" i="11"/>
  <c r="T27" i="11"/>
  <c r="S27" i="11"/>
  <c r="R27" i="11"/>
  <c r="Q27" i="11"/>
  <c r="P27" i="11"/>
  <c r="O27" i="11"/>
  <c r="N27" i="11"/>
  <c r="M27" i="11"/>
  <c r="L27" i="11"/>
  <c r="K27" i="11"/>
  <c r="J27" i="11"/>
  <c r="I27" i="11"/>
  <c r="H27" i="11"/>
  <c r="G27" i="11"/>
  <c r="F27" i="11"/>
  <c r="E27" i="11"/>
  <c r="D27" i="11"/>
  <c r="C27" i="11"/>
  <c r="W26" i="11"/>
  <c r="V26" i="11"/>
  <c r="U26" i="11"/>
  <c r="T26" i="11"/>
  <c r="S26" i="11"/>
  <c r="R26" i="11"/>
  <c r="Q26" i="11"/>
  <c r="P26" i="11"/>
  <c r="O26" i="11"/>
  <c r="N26" i="11"/>
  <c r="M26" i="11"/>
  <c r="L26" i="11"/>
  <c r="K26" i="11"/>
  <c r="J26" i="11"/>
  <c r="I26" i="11"/>
  <c r="H26" i="11"/>
  <c r="G26" i="11"/>
  <c r="F26" i="11"/>
  <c r="E26" i="11"/>
  <c r="D26" i="11"/>
  <c r="C26" i="11"/>
  <c r="W25" i="11"/>
  <c r="V25" i="11"/>
  <c r="U25" i="11"/>
  <c r="T25" i="11"/>
  <c r="S25" i="11"/>
  <c r="R25" i="11"/>
  <c r="Q25" i="11"/>
  <c r="P25" i="11"/>
  <c r="O25" i="11"/>
  <c r="N25" i="11"/>
  <c r="M25" i="11"/>
  <c r="L25" i="11"/>
  <c r="K25" i="11"/>
  <c r="J25" i="11"/>
  <c r="I25" i="11"/>
  <c r="H25" i="11"/>
  <c r="G25" i="11"/>
  <c r="F25" i="11"/>
  <c r="E25" i="11"/>
  <c r="D25" i="11"/>
  <c r="C25" i="11"/>
  <c r="W24" i="11"/>
  <c r="V24" i="11"/>
  <c r="U24" i="11"/>
  <c r="T24" i="11"/>
  <c r="S24" i="11"/>
  <c r="R24" i="11"/>
  <c r="Q24" i="11"/>
  <c r="P24" i="11"/>
  <c r="O24" i="11"/>
  <c r="N24" i="11"/>
  <c r="M24" i="11"/>
  <c r="L24" i="11"/>
  <c r="K24" i="11"/>
  <c r="J24" i="11"/>
  <c r="I24" i="11"/>
  <c r="H24" i="11"/>
  <c r="G24" i="11"/>
  <c r="F24" i="11"/>
  <c r="E24" i="11"/>
  <c r="D24" i="11"/>
  <c r="C24" i="11"/>
  <c r="W23" i="11"/>
  <c r="V23" i="11"/>
  <c r="U23" i="11"/>
  <c r="T23" i="11"/>
  <c r="S23" i="11"/>
  <c r="R23" i="11"/>
  <c r="Q23" i="11"/>
  <c r="P23" i="11"/>
  <c r="O23" i="11"/>
  <c r="N23" i="11"/>
  <c r="M23" i="11"/>
  <c r="L23" i="11"/>
  <c r="K23" i="11"/>
  <c r="J23" i="11"/>
  <c r="I23" i="11"/>
  <c r="H23" i="11"/>
  <c r="G23" i="11"/>
  <c r="F23" i="11"/>
  <c r="E23" i="11"/>
  <c r="D23" i="11"/>
  <c r="C23" i="11"/>
  <c r="W22" i="11"/>
  <c r="V22" i="11"/>
  <c r="U22" i="11"/>
  <c r="T22" i="11"/>
  <c r="S22" i="11"/>
  <c r="R22" i="11"/>
  <c r="Q22" i="11"/>
  <c r="P22" i="11"/>
  <c r="O22" i="11"/>
  <c r="N22" i="11"/>
  <c r="M22" i="11"/>
  <c r="L22" i="11"/>
  <c r="K22" i="11"/>
  <c r="J22" i="11"/>
  <c r="I22" i="11"/>
  <c r="H22" i="11"/>
  <c r="G22" i="11"/>
  <c r="F22" i="11"/>
  <c r="E22" i="11"/>
  <c r="D22" i="11"/>
  <c r="C22" i="11"/>
  <c r="W21" i="11"/>
  <c r="V21" i="11"/>
  <c r="U21" i="11"/>
  <c r="T21" i="11"/>
  <c r="S21" i="11"/>
  <c r="R21" i="11"/>
  <c r="Q21" i="11"/>
  <c r="P21" i="11"/>
  <c r="O21" i="11"/>
  <c r="N21" i="11"/>
  <c r="M21" i="11"/>
  <c r="L21" i="11"/>
  <c r="K21" i="11"/>
  <c r="J21" i="11"/>
  <c r="I21" i="11"/>
  <c r="H21" i="11"/>
  <c r="G21" i="11"/>
  <c r="F21" i="11"/>
  <c r="E21" i="11"/>
  <c r="D21" i="11"/>
  <c r="C21" i="11"/>
  <c r="W20" i="11"/>
  <c r="V20" i="11"/>
  <c r="U20" i="11"/>
  <c r="T20" i="11"/>
  <c r="S20" i="11"/>
  <c r="R20" i="11"/>
  <c r="Q20" i="11"/>
  <c r="P20" i="11"/>
  <c r="O20" i="11"/>
  <c r="N20" i="11"/>
  <c r="M20" i="11"/>
  <c r="L20" i="11"/>
  <c r="K20" i="11"/>
  <c r="J20" i="11"/>
  <c r="I20" i="11"/>
  <c r="H20" i="11"/>
  <c r="G20" i="11"/>
  <c r="F20" i="11"/>
  <c r="E20" i="11"/>
  <c r="D20" i="11"/>
  <c r="C20" i="11"/>
  <c r="W19" i="11"/>
  <c r="V19" i="11"/>
  <c r="U19" i="11"/>
  <c r="T19" i="11"/>
  <c r="S19" i="11"/>
  <c r="R19" i="11"/>
  <c r="Q19" i="11"/>
  <c r="P19" i="11"/>
  <c r="O19" i="11"/>
  <c r="N19" i="11"/>
  <c r="M19" i="11"/>
  <c r="L19" i="11"/>
  <c r="K19" i="11"/>
  <c r="J19" i="11"/>
  <c r="I19" i="11"/>
  <c r="H19" i="11"/>
  <c r="G19" i="11"/>
  <c r="F19" i="11"/>
  <c r="E19" i="11"/>
  <c r="D19" i="11"/>
  <c r="C19" i="11"/>
  <c r="W18" i="11"/>
  <c r="V18" i="11"/>
  <c r="U18" i="11"/>
  <c r="T18" i="11"/>
  <c r="S18" i="11"/>
  <c r="R18" i="11"/>
  <c r="Q18" i="11"/>
  <c r="P18" i="11"/>
  <c r="O18" i="11"/>
  <c r="N18" i="11"/>
  <c r="M18" i="11"/>
  <c r="L18" i="11"/>
  <c r="K18" i="11"/>
  <c r="J18" i="11"/>
  <c r="I18" i="11"/>
  <c r="H18" i="11"/>
  <c r="G18" i="11"/>
  <c r="F18" i="11"/>
  <c r="E18" i="11"/>
  <c r="D18" i="11"/>
  <c r="C18" i="11"/>
  <c r="W17" i="11"/>
  <c r="V17" i="11"/>
  <c r="U17" i="11"/>
  <c r="T17" i="11"/>
  <c r="S17" i="11"/>
  <c r="R17" i="11"/>
  <c r="Q17" i="11"/>
  <c r="P17" i="11"/>
  <c r="O17" i="11"/>
  <c r="N17" i="11"/>
  <c r="M17" i="11"/>
  <c r="L17" i="11"/>
  <c r="K17" i="11"/>
  <c r="J17" i="11"/>
  <c r="I17" i="11"/>
  <c r="H17" i="11"/>
  <c r="G17" i="11"/>
  <c r="F17" i="11"/>
  <c r="E17" i="11"/>
  <c r="D17" i="11"/>
  <c r="C17" i="11"/>
  <c r="W16" i="11"/>
  <c r="V16" i="11"/>
  <c r="U16" i="11"/>
  <c r="T16" i="11"/>
  <c r="S16" i="11"/>
  <c r="R16" i="11"/>
  <c r="Q16" i="11"/>
  <c r="P16" i="11"/>
  <c r="O16" i="11"/>
  <c r="N16" i="11"/>
  <c r="M16" i="11"/>
  <c r="L16" i="11"/>
  <c r="K16" i="11"/>
  <c r="J16" i="11"/>
  <c r="I16" i="11"/>
  <c r="H16" i="11"/>
  <c r="G16" i="11"/>
  <c r="F16" i="11"/>
  <c r="E16" i="11"/>
  <c r="D16" i="11"/>
  <c r="C16" i="11"/>
  <c r="W15" i="11"/>
  <c r="V15" i="11"/>
  <c r="U15" i="11"/>
  <c r="T15" i="11"/>
  <c r="S15" i="11"/>
  <c r="R15" i="11"/>
  <c r="Q15" i="11"/>
  <c r="P15" i="11"/>
  <c r="O15" i="11"/>
  <c r="N15" i="11"/>
  <c r="M15" i="11"/>
  <c r="L15" i="11"/>
  <c r="K15" i="11"/>
  <c r="J15" i="11"/>
  <c r="I15" i="11"/>
  <c r="H15" i="11"/>
  <c r="G15" i="11"/>
  <c r="F15" i="11"/>
  <c r="E15" i="11"/>
  <c r="D15" i="11"/>
  <c r="C15" i="11"/>
  <c r="W14" i="11"/>
  <c r="V14" i="11"/>
  <c r="U14" i="11"/>
  <c r="T14" i="11"/>
  <c r="S14" i="11"/>
  <c r="R14" i="11"/>
  <c r="Q14" i="11"/>
  <c r="P14" i="11"/>
  <c r="O14" i="11"/>
  <c r="N14" i="11"/>
  <c r="M14" i="11"/>
  <c r="L14" i="11"/>
  <c r="K14" i="11"/>
  <c r="J14" i="11"/>
  <c r="I14" i="11"/>
  <c r="H14" i="11"/>
  <c r="G14" i="11"/>
  <c r="F14" i="11"/>
  <c r="E14" i="11"/>
  <c r="D14" i="11"/>
  <c r="C14" i="11"/>
  <c r="W13" i="11"/>
  <c r="V13" i="11"/>
  <c r="U13" i="11"/>
  <c r="T13" i="11"/>
  <c r="S13" i="11"/>
  <c r="R13" i="11"/>
  <c r="Q13" i="11"/>
  <c r="P13" i="11"/>
  <c r="O13" i="11"/>
  <c r="N13" i="11"/>
  <c r="M13" i="11"/>
  <c r="L13" i="11"/>
  <c r="K13" i="11"/>
  <c r="J13" i="11"/>
  <c r="I13" i="11"/>
  <c r="H13" i="11"/>
  <c r="G13" i="11"/>
  <c r="F13" i="11"/>
  <c r="E13" i="11"/>
  <c r="D13" i="11"/>
  <c r="C13" i="11"/>
  <c r="W12" i="11"/>
  <c r="V12" i="11"/>
  <c r="U12" i="11"/>
  <c r="T12" i="11"/>
  <c r="S12" i="11"/>
  <c r="R12" i="11"/>
  <c r="Q12" i="11"/>
  <c r="P12" i="11"/>
  <c r="O12" i="11"/>
  <c r="N12" i="11"/>
  <c r="M12" i="11"/>
  <c r="L12" i="11"/>
  <c r="K12" i="11"/>
  <c r="J12" i="11"/>
  <c r="I12" i="11"/>
  <c r="H12" i="11"/>
  <c r="G12" i="11"/>
  <c r="F12" i="11"/>
  <c r="E12" i="11"/>
  <c r="D12" i="11"/>
  <c r="C12" i="11"/>
  <c r="W11" i="11"/>
  <c r="V11" i="11"/>
  <c r="U11" i="11"/>
  <c r="T11" i="11"/>
  <c r="S11" i="11"/>
  <c r="R11" i="11"/>
  <c r="Q11" i="11"/>
  <c r="P11" i="11"/>
  <c r="O11" i="11"/>
  <c r="N11" i="11"/>
  <c r="M11" i="11"/>
  <c r="L11" i="11"/>
  <c r="K11" i="11"/>
  <c r="J11" i="11"/>
  <c r="I11" i="11"/>
  <c r="H11" i="11"/>
  <c r="G11" i="11"/>
  <c r="F11" i="11"/>
  <c r="E11" i="11"/>
  <c r="D11" i="11"/>
  <c r="C11" i="11"/>
  <c r="W10" i="11"/>
  <c r="V10" i="11"/>
  <c r="U10" i="11"/>
  <c r="T10" i="11"/>
  <c r="S10" i="11"/>
  <c r="R10" i="11"/>
  <c r="Q10" i="11"/>
  <c r="P10" i="11"/>
  <c r="O10" i="11"/>
  <c r="N10" i="11"/>
  <c r="M10" i="11"/>
  <c r="L10" i="11"/>
  <c r="K10" i="11"/>
  <c r="J10" i="11"/>
  <c r="I10" i="11"/>
  <c r="H10" i="11"/>
  <c r="G10" i="11"/>
  <c r="F10" i="11"/>
  <c r="E10" i="11"/>
  <c r="D10" i="11"/>
  <c r="C10" i="11"/>
  <c r="W9" i="11"/>
  <c r="V9" i="11"/>
  <c r="U9" i="11"/>
  <c r="T9" i="11"/>
  <c r="S9" i="11"/>
  <c r="R9" i="11"/>
  <c r="Q9" i="11"/>
  <c r="P9" i="11"/>
  <c r="O9" i="11"/>
  <c r="N9" i="11"/>
  <c r="M9" i="11"/>
  <c r="L9" i="11"/>
  <c r="K9" i="11"/>
  <c r="J9" i="11"/>
  <c r="I9" i="11"/>
  <c r="H9" i="11"/>
  <c r="G9" i="11"/>
  <c r="F9" i="11"/>
  <c r="E9" i="11"/>
  <c r="D9" i="11"/>
  <c r="C9" i="11"/>
  <c r="W8" i="11"/>
  <c r="V8" i="11"/>
  <c r="U8" i="11"/>
  <c r="T8" i="11"/>
  <c r="S8" i="11"/>
  <c r="R8" i="11"/>
  <c r="Q8" i="11"/>
  <c r="P8" i="11"/>
  <c r="O8" i="11"/>
  <c r="N8" i="11"/>
  <c r="M8" i="11"/>
  <c r="L8" i="11"/>
  <c r="K8" i="11"/>
  <c r="J8" i="11"/>
  <c r="I8" i="11"/>
  <c r="H8" i="11"/>
  <c r="G8" i="11"/>
  <c r="F8" i="11"/>
  <c r="E8" i="11"/>
  <c r="D8" i="11"/>
  <c r="C8" i="11"/>
  <c r="W7" i="11"/>
  <c r="V7" i="11"/>
  <c r="U7" i="11"/>
  <c r="T7" i="11"/>
  <c r="S7" i="11"/>
  <c r="R7" i="11"/>
  <c r="Q7" i="11"/>
  <c r="P7" i="11"/>
  <c r="O7" i="11"/>
  <c r="N7" i="11"/>
  <c r="M7" i="11"/>
  <c r="L7" i="11"/>
  <c r="K7" i="11"/>
  <c r="J7" i="11"/>
  <c r="I7" i="11"/>
  <c r="H7" i="11"/>
  <c r="G7" i="11"/>
  <c r="F7" i="11"/>
  <c r="E7" i="11"/>
  <c r="D7" i="11"/>
  <c r="C7" i="11"/>
  <c r="L55" i="9"/>
  <c r="K55" i="9"/>
  <c r="J55" i="9"/>
  <c r="I55" i="9"/>
  <c r="H55" i="9"/>
  <c r="G55" i="9"/>
  <c r="F55" i="9"/>
  <c r="E55" i="9"/>
  <c r="D55" i="9"/>
  <c r="C55" i="9"/>
  <c r="L54" i="9"/>
  <c r="K54" i="9"/>
  <c r="J54" i="9"/>
  <c r="I54" i="9"/>
  <c r="H54" i="9"/>
  <c r="G54" i="9"/>
  <c r="F54" i="9"/>
  <c r="E54" i="9"/>
  <c r="D54" i="9"/>
  <c r="C54" i="9"/>
  <c r="L53" i="9"/>
  <c r="K53" i="9"/>
  <c r="J53" i="9"/>
  <c r="I53" i="9"/>
  <c r="H53" i="9"/>
  <c r="G53" i="9"/>
  <c r="F53" i="9"/>
  <c r="E53" i="9"/>
  <c r="D53" i="9"/>
  <c r="C53" i="9"/>
  <c r="L52" i="9"/>
  <c r="K52" i="9"/>
  <c r="J52" i="9"/>
  <c r="I52" i="9"/>
  <c r="H52" i="9"/>
  <c r="G52" i="9"/>
  <c r="F52" i="9"/>
  <c r="E52" i="9"/>
  <c r="D52" i="9"/>
  <c r="C52" i="9"/>
  <c r="L51" i="9"/>
  <c r="K51" i="9"/>
  <c r="J51" i="9"/>
  <c r="I51" i="9"/>
  <c r="H51" i="9"/>
  <c r="G51" i="9"/>
  <c r="F51" i="9"/>
  <c r="E51" i="9"/>
  <c r="D51" i="9"/>
  <c r="C51" i="9"/>
  <c r="L50" i="9"/>
  <c r="K50" i="9"/>
  <c r="J50" i="9"/>
  <c r="I50" i="9"/>
  <c r="H50" i="9"/>
  <c r="G50" i="9"/>
  <c r="F50" i="9"/>
  <c r="E50" i="9"/>
  <c r="D50" i="9"/>
  <c r="C50" i="9"/>
  <c r="L49" i="9"/>
  <c r="K49" i="9"/>
  <c r="J49" i="9"/>
  <c r="I49" i="9"/>
  <c r="H49" i="9"/>
  <c r="G49" i="9"/>
  <c r="F49" i="9"/>
  <c r="E49" i="9"/>
  <c r="D49" i="9"/>
  <c r="C49" i="9"/>
  <c r="L48" i="9"/>
  <c r="K48" i="9"/>
  <c r="J48" i="9"/>
  <c r="I48" i="9"/>
  <c r="H48" i="9"/>
  <c r="G48" i="9"/>
  <c r="F48" i="9"/>
  <c r="E48" i="9"/>
  <c r="D48" i="9"/>
  <c r="C48" i="9"/>
  <c r="L47" i="9"/>
  <c r="K47" i="9"/>
  <c r="J47" i="9"/>
  <c r="I47" i="9"/>
  <c r="H47" i="9"/>
  <c r="G47" i="9"/>
  <c r="F47" i="9"/>
  <c r="E47" i="9"/>
  <c r="D47" i="9"/>
  <c r="C47" i="9"/>
  <c r="L46" i="9"/>
  <c r="K46" i="9"/>
  <c r="J46" i="9"/>
  <c r="I46" i="9"/>
  <c r="H46" i="9"/>
  <c r="G46" i="9"/>
  <c r="F46" i="9"/>
  <c r="E46" i="9"/>
  <c r="D46" i="9"/>
  <c r="C46" i="9"/>
  <c r="L45" i="9"/>
  <c r="K45" i="9"/>
  <c r="J45" i="9"/>
  <c r="I45" i="9"/>
  <c r="H45" i="9"/>
  <c r="G45" i="9"/>
  <c r="F45" i="9"/>
  <c r="E45" i="9"/>
  <c r="D45" i="9"/>
  <c r="C45" i="9"/>
  <c r="L44" i="9"/>
  <c r="K44" i="9"/>
  <c r="J44" i="9"/>
  <c r="I44" i="9"/>
  <c r="H44" i="9"/>
  <c r="G44" i="9"/>
  <c r="F44" i="9"/>
  <c r="E44" i="9"/>
  <c r="D44" i="9"/>
  <c r="C44" i="9"/>
  <c r="L43" i="9"/>
  <c r="K43" i="9"/>
  <c r="J43" i="9"/>
  <c r="I43" i="9"/>
  <c r="H43" i="9"/>
  <c r="G43" i="9"/>
  <c r="F43" i="9"/>
  <c r="E43" i="9"/>
  <c r="D43" i="9"/>
  <c r="C43" i="9"/>
  <c r="L42" i="9"/>
  <c r="K42" i="9"/>
  <c r="J42" i="9"/>
  <c r="I42" i="9"/>
  <c r="H42" i="9"/>
  <c r="G42" i="9"/>
  <c r="F42" i="9"/>
  <c r="E42" i="9"/>
  <c r="D42" i="9"/>
  <c r="C42" i="9"/>
  <c r="L41" i="9"/>
  <c r="K41" i="9"/>
  <c r="J41" i="9"/>
  <c r="I41" i="9"/>
  <c r="H41" i="9"/>
  <c r="G41" i="9"/>
  <c r="F41" i="9"/>
  <c r="E41" i="9"/>
  <c r="D41" i="9"/>
  <c r="C41" i="9"/>
  <c r="L40" i="9"/>
  <c r="K40" i="9"/>
  <c r="J40" i="9"/>
  <c r="I40" i="9"/>
  <c r="H40" i="9"/>
  <c r="G40" i="9"/>
  <c r="F40" i="9"/>
  <c r="E40" i="9"/>
  <c r="D40" i="9"/>
  <c r="C40" i="9"/>
  <c r="L39" i="9"/>
  <c r="K39" i="9"/>
  <c r="J39" i="9"/>
  <c r="I39" i="9"/>
  <c r="H39" i="9"/>
  <c r="G39" i="9"/>
  <c r="F39" i="9"/>
  <c r="E39" i="9"/>
  <c r="D39" i="9"/>
  <c r="C39" i="9"/>
  <c r="L38" i="9"/>
  <c r="K38" i="9"/>
  <c r="J38" i="9"/>
  <c r="I38" i="9"/>
  <c r="H38" i="9"/>
  <c r="G38" i="9"/>
  <c r="F38" i="9"/>
  <c r="E38" i="9"/>
  <c r="D38" i="9"/>
  <c r="C38" i="9"/>
  <c r="L37" i="9"/>
  <c r="K37" i="9"/>
  <c r="J37" i="9"/>
  <c r="I37" i="9"/>
  <c r="H37" i="9"/>
  <c r="G37" i="9"/>
  <c r="F37" i="9"/>
  <c r="E37" i="9"/>
  <c r="D37" i="9"/>
  <c r="C37" i="9"/>
  <c r="L36" i="9"/>
  <c r="K36" i="9"/>
  <c r="J36" i="9"/>
  <c r="I36" i="9"/>
  <c r="H36" i="9"/>
  <c r="G36" i="9"/>
  <c r="F36" i="9"/>
  <c r="E36" i="9"/>
  <c r="D36" i="9"/>
  <c r="C36" i="9"/>
  <c r="L35" i="9"/>
  <c r="K35" i="9"/>
  <c r="J35" i="9"/>
  <c r="I35" i="9"/>
  <c r="H35" i="9"/>
  <c r="G35" i="9"/>
  <c r="F35" i="9"/>
  <c r="E35" i="9"/>
  <c r="D35" i="9"/>
  <c r="C35" i="9"/>
  <c r="L34" i="9"/>
  <c r="K34" i="9"/>
  <c r="J34" i="9"/>
  <c r="I34" i="9"/>
  <c r="H34" i="9"/>
  <c r="G34" i="9"/>
  <c r="F34" i="9"/>
  <c r="E34" i="9"/>
  <c r="D34" i="9"/>
  <c r="C34" i="9"/>
  <c r="L33" i="9"/>
  <c r="K33" i="9"/>
  <c r="J33" i="9"/>
  <c r="I33" i="9"/>
  <c r="H33" i="9"/>
  <c r="G33" i="9"/>
  <c r="F33" i="9"/>
  <c r="E33" i="9"/>
  <c r="D33" i="9"/>
  <c r="C33" i="9"/>
  <c r="L32" i="9"/>
  <c r="K32" i="9"/>
  <c r="J32" i="9"/>
  <c r="I32" i="9"/>
  <c r="H32" i="9"/>
  <c r="G32" i="9"/>
  <c r="F32" i="9"/>
  <c r="E32" i="9"/>
  <c r="D32" i="9"/>
  <c r="C32" i="9"/>
  <c r="L31" i="9"/>
  <c r="K31" i="9"/>
  <c r="J31" i="9"/>
  <c r="I31" i="9"/>
  <c r="H31" i="9"/>
  <c r="G31" i="9"/>
  <c r="F31" i="9"/>
  <c r="E31" i="9"/>
  <c r="D31" i="9"/>
  <c r="C31" i="9"/>
  <c r="L30" i="9"/>
  <c r="K30" i="9"/>
  <c r="J30" i="9"/>
  <c r="I30" i="9"/>
  <c r="H30" i="9"/>
  <c r="G30" i="9"/>
  <c r="F30" i="9"/>
  <c r="E30" i="9"/>
  <c r="D30" i="9"/>
  <c r="C30" i="9"/>
  <c r="L29" i="9"/>
  <c r="K29" i="9"/>
  <c r="J29" i="9"/>
  <c r="I29" i="9"/>
  <c r="H29" i="9"/>
  <c r="G29" i="9"/>
  <c r="F29" i="9"/>
  <c r="E29" i="9"/>
  <c r="D29" i="9"/>
  <c r="C29" i="9"/>
  <c r="L28" i="9"/>
  <c r="K28" i="9"/>
  <c r="J28" i="9"/>
  <c r="I28" i="9"/>
  <c r="H28" i="9"/>
  <c r="G28" i="9"/>
  <c r="F28" i="9"/>
  <c r="E28" i="9"/>
  <c r="D28" i="9"/>
  <c r="C28" i="9"/>
  <c r="L27" i="9"/>
  <c r="K27" i="9"/>
  <c r="J27" i="9"/>
  <c r="I27" i="9"/>
  <c r="H27" i="9"/>
  <c r="G27" i="9"/>
  <c r="F27" i="9"/>
  <c r="E27" i="9"/>
  <c r="D27" i="9"/>
  <c r="C27" i="9"/>
  <c r="L26" i="9"/>
  <c r="K26" i="9"/>
  <c r="J26" i="9"/>
  <c r="I26" i="9"/>
  <c r="H26" i="9"/>
  <c r="G26" i="9"/>
  <c r="F26" i="9"/>
  <c r="E26" i="9"/>
  <c r="D26" i="9"/>
  <c r="C26" i="9"/>
  <c r="L25" i="9"/>
  <c r="K25" i="9"/>
  <c r="J25" i="9"/>
  <c r="I25" i="9"/>
  <c r="H25" i="9"/>
  <c r="G25" i="9"/>
  <c r="F25" i="9"/>
  <c r="E25" i="9"/>
  <c r="D25" i="9"/>
  <c r="C25" i="9"/>
  <c r="L24" i="9"/>
  <c r="K24" i="9"/>
  <c r="J24" i="9"/>
  <c r="I24" i="9"/>
  <c r="H24" i="9"/>
  <c r="G24" i="9"/>
  <c r="F24" i="9"/>
  <c r="E24" i="9"/>
  <c r="D24" i="9"/>
  <c r="C24" i="9"/>
  <c r="L23" i="9"/>
  <c r="K23" i="9"/>
  <c r="J23" i="9"/>
  <c r="I23" i="9"/>
  <c r="H23" i="9"/>
  <c r="G23" i="9"/>
  <c r="F23" i="9"/>
  <c r="E23" i="9"/>
  <c r="D23" i="9"/>
  <c r="C23" i="9"/>
  <c r="L22" i="9"/>
  <c r="K22" i="9"/>
  <c r="J22" i="9"/>
  <c r="I22" i="9"/>
  <c r="H22" i="9"/>
  <c r="G22" i="9"/>
  <c r="F22" i="9"/>
  <c r="E22" i="9"/>
  <c r="D22" i="9"/>
  <c r="C22" i="9"/>
  <c r="L21" i="9"/>
  <c r="K21" i="9"/>
  <c r="J21" i="9"/>
  <c r="I21" i="9"/>
  <c r="H21" i="9"/>
  <c r="G21" i="9"/>
  <c r="F21" i="9"/>
  <c r="E21" i="9"/>
  <c r="D21" i="9"/>
  <c r="C21" i="9"/>
  <c r="L20" i="9"/>
  <c r="K20" i="9"/>
  <c r="J20" i="9"/>
  <c r="I20" i="9"/>
  <c r="H20" i="9"/>
  <c r="G20" i="9"/>
  <c r="F20" i="9"/>
  <c r="E20" i="9"/>
  <c r="D20" i="9"/>
  <c r="C20" i="9"/>
  <c r="L19" i="9"/>
  <c r="K19" i="9"/>
  <c r="J19" i="9"/>
  <c r="I19" i="9"/>
  <c r="H19" i="9"/>
  <c r="G19" i="9"/>
  <c r="F19" i="9"/>
  <c r="E19" i="9"/>
  <c r="D19" i="9"/>
  <c r="C19" i="9"/>
  <c r="L18" i="9"/>
  <c r="K18" i="9"/>
  <c r="J18" i="9"/>
  <c r="I18" i="9"/>
  <c r="H18" i="9"/>
  <c r="G18" i="9"/>
  <c r="F18" i="9"/>
  <c r="E18" i="9"/>
  <c r="D18" i="9"/>
  <c r="C18" i="9"/>
  <c r="L17" i="9"/>
  <c r="K17" i="9"/>
  <c r="J17" i="9"/>
  <c r="I17" i="9"/>
  <c r="H17" i="9"/>
  <c r="G17" i="9"/>
  <c r="F17" i="9"/>
  <c r="E17" i="9"/>
  <c r="D17" i="9"/>
  <c r="C17" i="9"/>
  <c r="L16" i="9"/>
  <c r="K16" i="9"/>
  <c r="J16" i="9"/>
  <c r="I16" i="9"/>
  <c r="H16" i="9"/>
  <c r="G16" i="9"/>
  <c r="F16" i="9"/>
  <c r="E16" i="9"/>
  <c r="D16" i="9"/>
  <c r="C16" i="9"/>
  <c r="L15" i="9"/>
  <c r="K15" i="9"/>
  <c r="J15" i="9"/>
  <c r="I15" i="9"/>
  <c r="H15" i="9"/>
  <c r="G15" i="9"/>
  <c r="F15" i="9"/>
  <c r="E15" i="9"/>
  <c r="D15" i="9"/>
  <c r="C15" i="9"/>
  <c r="L14" i="9"/>
  <c r="K14" i="9"/>
  <c r="J14" i="9"/>
  <c r="I14" i="9"/>
  <c r="H14" i="9"/>
  <c r="G14" i="9"/>
  <c r="F14" i="9"/>
  <c r="E14" i="9"/>
  <c r="D14" i="9"/>
  <c r="C14" i="9"/>
  <c r="L13" i="9"/>
  <c r="K13" i="9"/>
  <c r="J13" i="9"/>
  <c r="I13" i="9"/>
  <c r="H13" i="9"/>
  <c r="G13" i="9"/>
  <c r="F13" i="9"/>
  <c r="E13" i="9"/>
  <c r="D13" i="9"/>
  <c r="C13" i="9"/>
  <c r="L12" i="9"/>
  <c r="K12" i="9"/>
  <c r="J12" i="9"/>
  <c r="I12" i="9"/>
  <c r="H12" i="9"/>
  <c r="G12" i="9"/>
  <c r="F12" i="9"/>
  <c r="E12" i="9"/>
  <c r="D12" i="9"/>
  <c r="C12" i="9"/>
  <c r="L11" i="9"/>
  <c r="K11" i="9"/>
  <c r="J11" i="9"/>
  <c r="I11" i="9"/>
  <c r="H11" i="9"/>
  <c r="G11" i="9"/>
  <c r="F11" i="9"/>
  <c r="E11" i="9"/>
  <c r="D11" i="9"/>
  <c r="C11" i="9"/>
  <c r="L10" i="9"/>
  <c r="K10" i="9"/>
  <c r="J10" i="9"/>
  <c r="I10" i="9"/>
  <c r="H10" i="9"/>
  <c r="G10" i="9"/>
  <c r="F10" i="9"/>
  <c r="E10" i="9"/>
  <c r="D10" i="9"/>
  <c r="C10" i="9"/>
  <c r="L9" i="9"/>
  <c r="K9" i="9"/>
  <c r="J9" i="9"/>
  <c r="I9" i="9"/>
  <c r="H9" i="9"/>
  <c r="G9" i="9"/>
  <c r="F9" i="9"/>
  <c r="E9" i="9"/>
  <c r="D9" i="9"/>
  <c r="C9" i="9"/>
  <c r="L8" i="9"/>
  <c r="K8" i="9"/>
  <c r="J8" i="9"/>
  <c r="I8" i="9"/>
  <c r="H8" i="9"/>
  <c r="G8" i="9"/>
  <c r="F8" i="9"/>
  <c r="E8" i="9"/>
  <c r="D8" i="9"/>
  <c r="C8" i="9"/>
  <c r="L7" i="9"/>
  <c r="K7" i="9"/>
  <c r="J7" i="9"/>
  <c r="I7" i="9"/>
  <c r="H7" i="9"/>
  <c r="G7" i="9"/>
  <c r="F7" i="9"/>
  <c r="E7" i="9"/>
  <c r="D7" i="9"/>
  <c r="C7" i="9"/>
  <c r="L6" i="9"/>
  <c r="K6" i="9"/>
  <c r="J6" i="9"/>
  <c r="I6" i="9"/>
  <c r="H6" i="9"/>
  <c r="G6" i="9"/>
  <c r="F6" i="9"/>
  <c r="E6" i="9"/>
  <c r="D6" i="9"/>
  <c r="C6" i="9"/>
  <c r="J15" i="8"/>
  <c r="K15" i="8"/>
  <c r="J16" i="8"/>
  <c r="K16" i="8"/>
  <c r="J17" i="8"/>
  <c r="K17" i="8"/>
  <c r="J18" i="8"/>
  <c r="K18" i="8"/>
  <c r="J19" i="8"/>
  <c r="J20" i="8" s="1"/>
  <c r="K19" i="8"/>
  <c r="K20" i="8" s="1"/>
  <c r="I19" i="8"/>
  <c r="H19" i="8"/>
  <c r="G19" i="8"/>
  <c r="F19" i="8"/>
  <c r="F20" i="8"/>
  <c r="E19" i="8"/>
  <c r="E20" i="8" s="1"/>
  <c r="I18" i="8"/>
  <c r="I20" i="8" s="1"/>
  <c r="H18" i="8"/>
  <c r="H20" i="8"/>
  <c r="G18" i="8"/>
  <c r="G20" i="8" s="1"/>
  <c r="F18" i="8"/>
  <c r="E18" i="8"/>
  <c r="I17" i="8"/>
  <c r="H17" i="8"/>
  <c r="G17" i="8"/>
  <c r="F17" i="8"/>
  <c r="E17" i="8"/>
  <c r="I16" i="8"/>
  <c r="H16" i="8"/>
  <c r="G16" i="8"/>
  <c r="F16" i="8"/>
  <c r="E16" i="8"/>
  <c r="I15" i="8"/>
  <c r="H15" i="8"/>
  <c r="G15" i="8"/>
  <c r="F15" i="8"/>
  <c r="E15" i="8"/>
  <c r="E20" i="7"/>
</calcChain>
</file>

<file path=xl/comments1.xml><?xml version="1.0" encoding="utf-8"?>
<comments xmlns="http://schemas.openxmlformats.org/spreadsheetml/2006/main">
  <authors>
    <author>Six Sigma Digest</author>
  </authors>
  <commentList>
    <comment ref="B2" authorId="0" shapeId="0">
      <text>
        <r>
          <rPr>
            <b/>
            <sz val="9"/>
            <color indexed="81"/>
            <rFont val="Tahoma"/>
            <family val="2"/>
          </rPr>
          <t>Six Sigma Digest Hint:</t>
        </r>
        <r>
          <rPr>
            <sz val="9"/>
            <color indexed="81"/>
            <rFont val="Tahoma"/>
            <family val="2"/>
          </rPr>
          <t xml:space="preserve">
Use this column to list each Product or Process Step that will be considered in this analysis.  Be sure to leave a few empty rows after each entry</t>
        </r>
      </text>
    </comment>
    <comment ref="C2" authorId="0" shapeId="0">
      <text>
        <r>
          <rPr>
            <b/>
            <sz val="9"/>
            <color indexed="81"/>
            <rFont val="Tahoma"/>
            <family val="2"/>
          </rPr>
          <t>Six Sigma Digest Hint:</t>
        </r>
        <r>
          <rPr>
            <sz val="9"/>
            <color indexed="81"/>
            <rFont val="Tahoma"/>
            <family val="2"/>
          </rPr>
          <t xml:space="preserve">
What are all the possible failures of each product or process step being considered?  It is likely that you will have more than one failure for each product or process step.</t>
        </r>
      </text>
    </comment>
    <comment ref="D2" authorId="0" shapeId="0">
      <text>
        <r>
          <rPr>
            <b/>
            <sz val="9"/>
            <color indexed="81"/>
            <rFont val="Tahoma"/>
            <family val="2"/>
          </rPr>
          <t>Six Sigma Digest Hint:</t>
        </r>
        <r>
          <rPr>
            <sz val="9"/>
            <color indexed="81"/>
            <rFont val="Tahoma"/>
            <family val="2"/>
          </rPr>
          <t xml:space="preserve">
What are the likely affects of each failure? You may have more than one effect for each failure</t>
        </r>
      </text>
    </comment>
    <comment ref="E2" authorId="0" shapeId="0">
      <text>
        <r>
          <rPr>
            <b/>
            <sz val="11"/>
            <color indexed="81"/>
            <rFont val="Tahoma"/>
            <family val="2"/>
          </rPr>
          <t>Severity</t>
        </r>
      </text>
    </comment>
    <comment ref="F2" authorId="0" shapeId="0">
      <text>
        <r>
          <rPr>
            <b/>
            <sz val="9"/>
            <color indexed="81"/>
            <rFont val="Tahoma"/>
            <family val="2"/>
          </rPr>
          <t>Six Sigma Digest Hint:</t>
        </r>
        <r>
          <rPr>
            <sz val="9"/>
            <color indexed="81"/>
            <rFont val="Tahoma"/>
            <family val="2"/>
          </rPr>
          <t xml:space="preserve">
What are the potential causes of the failure?</t>
        </r>
      </text>
    </comment>
    <comment ref="G2" authorId="0" shapeId="0">
      <text>
        <r>
          <rPr>
            <b/>
            <sz val="11"/>
            <color indexed="81"/>
            <rFont val="Tahoma"/>
            <family val="2"/>
          </rPr>
          <t>Occurrence</t>
        </r>
      </text>
    </comment>
    <comment ref="H2" authorId="0" shapeId="0">
      <text>
        <r>
          <rPr>
            <b/>
            <sz val="9"/>
            <color indexed="81"/>
            <rFont val="Tahoma"/>
            <family val="2"/>
          </rPr>
          <t>Six Sigma Digest:</t>
        </r>
        <r>
          <rPr>
            <sz val="9"/>
            <color indexed="81"/>
            <rFont val="Tahoma"/>
            <family val="2"/>
          </rPr>
          <t xml:space="preserve">
What controls are in place to mitigate or prevent the failures form occurring?</t>
        </r>
      </text>
    </comment>
    <comment ref="I2" authorId="0" shapeId="0">
      <text>
        <r>
          <rPr>
            <b/>
            <sz val="11"/>
            <color indexed="81"/>
            <rFont val="Tahoma"/>
            <family val="2"/>
          </rPr>
          <t>Detection</t>
        </r>
      </text>
    </comment>
    <comment ref="K2" authorId="0" shapeId="0">
      <text>
        <r>
          <rPr>
            <b/>
            <sz val="9"/>
            <color indexed="81"/>
            <rFont val="Tahoma"/>
            <family val="2"/>
          </rPr>
          <t>Six Sigma Digest:</t>
        </r>
        <r>
          <rPr>
            <sz val="9"/>
            <color indexed="81"/>
            <rFont val="Tahoma"/>
            <family val="2"/>
          </rPr>
          <t xml:space="preserve">
What actions are recommend to address the potential failures?</t>
        </r>
      </text>
    </comment>
    <comment ref="L2" authorId="0" shapeId="0">
      <text>
        <r>
          <rPr>
            <b/>
            <sz val="9"/>
            <color indexed="81"/>
            <rFont val="Tahoma"/>
            <family val="2"/>
          </rPr>
          <t>Six Sigma Digest:</t>
        </r>
        <r>
          <rPr>
            <sz val="9"/>
            <color indexed="81"/>
            <rFont val="Tahoma"/>
            <family val="2"/>
          </rPr>
          <t xml:space="preserve">
Who is responsible for the actions?</t>
        </r>
      </text>
    </comment>
    <comment ref="M2" authorId="0" shapeId="0">
      <text>
        <r>
          <rPr>
            <b/>
            <sz val="9"/>
            <color indexed="81"/>
            <rFont val="Tahoma"/>
            <family val="2"/>
          </rPr>
          <t>Six Sigma Digest:</t>
        </r>
        <r>
          <rPr>
            <sz val="9"/>
            <color indexed="81"/>
            <rFont val="Tahoma"/>
            <family val="2"/>
          </rPr>
          <t xml:space="preserve">
Enter the actions taken and then re-asses Severity, Occurance and Detection to ge a revised RPN.  This is to be sure your team believes that the potential failures of the product or process have been adequately addressed.</t>
        </r>
      </text>
    </comment>
    <comment ref="N2" authorId="0" shapeId="0">
      <text>
        <r>
          <rPr>
            <b/>
            <sz val="11"/>
            <color indexed="81"/>
            <rFont val="Tahoma"/>
            <family val="2"/>
          </rPr>
          <t>Severity</t>
        </r>
      </text>
    </comment>
    <comment ref="O2" authorId="0" shapeId="0">
      <text>
        <r>
          <rPr>
            <b/>
            <sz val="11"/>
            <color indexed="81"/>
            <rFont val="Tahoma"/>
            <family val="2"/>
          </rPr>
          <t>Occurrence</t>
        </r>
      </text>
    </comment>
    <comment ref="P2" authorId="0" shapeId="0">
      <text>
        <r>
          <rPr>
            <b/>
            <sz val="11"/>
            <color indexed="81"/>
            <rFont val="Tahoma"/>
            <family val="2"/>
          </rPr>
          <t>Detection</t>
        </r>
      </text>
    </comment>
  </commentList>
</comments>
</file>

<file path=xl/sharedStrings.xml><?xml version="1.0" encoding="utf-8"?>
<sst xmlns="http://schemas.openxmlformats.org/spreadsheetml/2006/main" count="459" uniqueCount="328">
  <si>
    <t>Project</t>
  </si>
  <si>
    <t>Process</t>
  </si>
  <si>
    <t>Project Lead</t>
  </si>
  <si>
    <t>Business Division</t>
  </si>
  <si>
    <t>Sponsor</t>
  </si>
  <si>
    <t>Who</t>
  </si>
  <si>
    <t>Where</t>
  </si>
  <si>
    <t>When</t>
  </si>
  <si>
    <t>How Many</t>
  </si>
  <si>
    <t>Key Change/Process</t>
  </si>
  <si>
    <t>Training Medium</t>
  </si>
  <si>
    <t>Supporting Docs</t>
  </si>
  <si>
    <t>Technology Requirements</t>
  </si>
  <si>
    <t>Other Requirements</t>
  </si>
  <si>
    <t>Trainer</t>
  </si>
  <si>
    <t>Status</t>
  </si>
  <si>
    <t>Process:</t>
  </si>
  <si>
    <t>Preparer:</t>
  </si>
  <si>
    <t xml:space="preserve">Page: </t>
  </si>
  <si>
    <t>of</t>
  </si>
  <si>
    <t>Customer:</t>
  </si>
  <si>
    <t>Email:</t>
  </si>
  <si>
    <t>Reference No:</t>
  </si>
  <si>
    <t>Stakeholder:</t>
  </si>
  <si>
    <t>Phone:</t>
  </si>
  <si>
    <t>Revision Date:</t>
  </si>
  <si>
    <t>Business:</t>
  </si>
  <si>
    <t>Owner:</t>
  </si>
  <si>
    <t>Approval:</t>
  </si>
  <si>
    <t>Process Step</t>
  </si>
  <si>
    <t>CTQ/Metric</t>
  </si>
  <si>
    <t>CTQ / Metric Equation</t>
  </si>
  <si>
    <t>Specification/ Requirement</t>
  </si>
  <si>
    <t>Measurement Method</t>
  </si>
  <si>
    <t>Sample Size</t>
  </si>
  <si>
    <t>Measure Frequency</t>
  </si>
  <si>
    <t>Responsible for Metric</t>
  </si>
  <si>
    <t>Link or Report Name</t>
  </si>
  <si>
    <t>Corrective Action</t>
  </si>
  <si>
    <t>Responsible for Action</t>
  </si>
  <si>
    <t>LSL</t>
  </si>
  <si>
    <t>USL</t>
  </si>
  <si>
    <t>Communication Plan Template</t>
  </si>
  <si>
    <t>Process/Function Name</t>
  </si>
  <si>
    <t>Project/Program Name</t>
  </si>
  <si>
    <t>Project Sponsor/Champion</t>
  </si>
  <si>
    <t>Communication Purpose:</t>
  </si>
  <si>
    <t>Target Audience</t>
  </si>
  <si>
    <t>Key Message</t>
  </si>
  <si>
    <t>Message Dependencies</t>
  </si>
  <si>
    <t>Delivery Date</t>
  </si>
  <si>
    <t>Location</t>
  </si>
  <si>
    <t>Medium</t>
  </si>
  <si>
    <t>Follow up Medium</t>
  </si>
  <si>
    <t>Messenger</t>
  </si>
  <si>
    <t>Escalation Path</t>
  </si>
  <si>
    <t>Contact Information</t>
  </si>
  <si>
    <t>Project Title:</t>
  </si>
  <si>
    <t>Black Belt</t>
  </si>
  <si>
    <t>Project Champion</t>
  </si>
  <si>
    <t>Executive Sponsor</t>
  </si>
  <si>
    <t>MBB/Mentor</t>
  </si>
  <si>
    <t>Primary Metric</t>
  </si>
  <si>
    <t>Secondary Metric</t>
  </si>
  <si>
    <t>Problem Statement</t>
  </si>
  <si>
    <t>Business Case</t>
  </si>
  <si>
    <t>High Level Project Timeline</t>
  </si>
  <si>
    <t>Constraints &amp; Dependencies</t>
  </si>
  <si>
    <t>Project Risks</t>
  </si>
  <si>
    <t>Other Diagnostics</t>
  </si>
  <si>
    <t>Phase</t>
  </si>
  <si>
    <t>Start</t>
  </si>
  <si>
    <t>Finish</t>
  </si>
  <si>
    <t>Define</t>
  </si>
  <si>
    <t>Measure</t>
  </si>
  <si>
    <t>Analyze</t>
  </si>
  <si>
    <t>Improve</t>
  </si>
  <si>
    <t>Control</t>
  </si>
  <si>
    <t>Approval/Steering Committee</t>
  </si>
  <si>
    <t>Stakeholders &amp; Advisors</t>
  </si>
  <si>
    <t>Project Team &amp; SME's</t>
  </si>
  <si>
    <t>Name</t>
  </si>
  <si>
    <t>Organization</t>
  </si>
  <si>
    <t xml:space="preserve">Name </t>
  </si>
  <si>
    <t>Target Area:</t>
  </si>
  <si>
    <t>Statement of Audit Objective:</t>
  </si>
  <si>
    <t>Auditor:</t>
  </si>
  <si>
    <t>Audit Date:</t>
  </si>
  <si>
    <t>Audit Technique</t>
  </si>
  <si>
    <t>Auditable Item, Observation, Procedure etc.</t>
  </si>
  <si>
    <t>Individual Auditor Rating  (Circle Rating)</t>
  </si>
  <si>
    <t>Observation</t>
  </si>
  <si>
    <t>Have all associates been trained?</t>
  </si>
  <si>
    <t>YES</t>
  </si>
  <si>
    <t>NO</t>
  </si>
  <si>
    <t>Is training documentation available?</t>
  </si>
  <si>
    <t>Is training documentation current?</t>
  </si>
  <si>
    <t>Are associates wearing proper safety gear?</t>
  </si>
  <si>
    <t>Are SOP's available?</t>
  </si>
  <si>
    <t>Are SOP's current?</t>
  </si>
  <si>
    <t>Is quality being measured</t>
  </si>
  <si>
    <t>Is sampling being conducted in random fashion</t>
  </si>
  <si>
    <t>Is sampling meeting it's sample size target?</t>
  </si>
  <si>
    <t>Are control charts in control</t>
  </si>
  <si>
    <t>Are control charts current?</t>
  </si>
  <si>
    <t>Is the process capability index &gt;1.0?</t>
  </si>
  <si>
    <t>Number of Out of Compliance Observations</t>
  </si>
  <si>
    <t>Total Observations</t>
  </si>
  <si>
    <t>Audit Yield</t>
  </si>
  <si>
    <t>Corrective Actions Required</t>
  </si>
  <si>
    <t>Auditor Comments</t>
  </si>
  <si>
    <t>Pugh Matrix</t>
  </si>
  <si>
    <t xml:space="preserve">Owner: </t>
  </si>
  <si>
    <t>Measures|CTQ's|Factors etc.</t>
  </si>
  <si>
    <t>Importance Rating</t>
  </si>
  <si>
    <t>Baseline</t>
  </si>
  <si>
    <t>Option 1</t>
  </si>
  <si>
    <t>Option 2</t>
  </si>
  <si>
    <t>Option 3</t>
  </si>
  <si>
    <t>Option 4</t>
  </si>
  <si>
    <t>Option 5</t>
  </si>
  <si>
    <t>Option 6</t>
  </si>
  <si>
    <t>Option 7</t>
  </si>
  <si>
    <t>Hard Dollar Savings</t>
  </si>
  <si>
    <t>-</t>
  </si>
  <si>
    <t>+</t>
  </si>
  <si>
    <t>Operating Expenses</t>
  </si>
  <si>
    <t>Cost Avoidance</t>
  </si>
  <si>
    <t>Ongoing Maintenance Expense</t>
  </si>
  <si>
    <t>ROI (NPV)</t>
  </si>
  <si>
    <t>Incremental Capital</t>
  </si>
  <si>
    <t>Operational Stability</t>
  </si>
  <si>
    <t>Brand/Reputation</t>
  </si>
  <si>
    <t>Sum of +'s</t>
  </si>
  <si>
    <t>Sum of  -'s</t>
  </si>
  <si>
    <t>Sum of Sames</t>
  </si>
  <si>
    <t>Weighted Sum of +'s</t>
  </si>
  <si>
    <t>Weighted Sum of  -'s</t>
  </si>
  <si>
    <t>Highest Score Wins</t>
  </si>
  <si>
    <t>Baseline = "write your description of the basline here"</t>
  </si>
  <si>
    <t>Option1 = "description of option 1"</t>
  </si>
  <si>
    <t>Option2 = "description of option 2"</t>
  </si>
  <si>
    <t>Option3 = "description of option 3"</t>
  </si>
  <si>
    <t>Option4 = "description of option 4"</t>
  </si>
  <si>
    <t>Option5 = "description of option 5"</t>
  </si>
  <si>
    <t>Key</t>
  </si>
  <si>
    <t xml:space="preserve"> "+" = Better than baseline</t>
  </si>
  <si>
    <t xml:space="preserve"> "-" =  Worse than baseline</t>
  </si>
  <si>
    <t xml:space="preserve"> "s" = Same as baseline</t>
  </si>
  <si>
    <t>S</t>
  </si>
  <si>
    <t>Table of Probabilities for the Standard Normal (Z) Distribution</t>
  </si>
  <si>
    <t>Right Tailed Distribution</t>
  </si>
  <si>
    <t>Z</t>
  </si>
  <si>
    <t>Standard Normal (Z) Distribution:</t>
  </si>
  <si>
    <t>Table of Probabilities for Student's t-Distribution</t>
  </si>
  <si>
    <t>df</t>
  </si>
  <si>
    <t>df (degrees of freedom) = number of samples - 1</t>
  </si>
  <si>
    <t>1 - alpha  (for one tail) or 1 - alpha/2 (for two tails)</t>
  </si>
  <si>
    <t>Table of Probabilities for the F Distribution</t>
  </si>
  <si>
    <t>Alpha =</t>
  </si>
  <si>
    <t>D/N</t>
  </si>
  <si>
    <t xml:space="preserve">Right Tailed, D/N = df in denominator = down the rows, df in numerator = across the columns  </t>
  </si>
  <si>
    <t>Note: Table is for an alpha of 0.05</t>
  </si>
  <si>
    <t>Table of Probabilities for the Chi-Squared Distribution</t>
  </si>
  <si>
    <t>Alpha Risk</t>
  </si>
  <si>
    <t>Right Tailed Distribution, df = degrees of freedom = (#Rows - 1) x (#Columns - 1)</t>
  </si>
  <si>
    <t>Chi Square Table of Probabilities:</t>
  </si>
  <si>
    <t>Without 1.5 sigma shift</t>
  </si>
  <si>
    <t>With 1.5 sigma shift</t>
  </si>
  <si>
    <t>Sigma Level</t>
  </si>
  <si>
    <t>DPMO</t>
  </si>
  <si>
    <t>Yield</t>
  </si>
  <si>
    <t>Defect Rate</t>
  </si>
  <si>
    <t>Sample Size Calculator</t>
  </si>
  <si>
    <t>Continuous</t>
  </si>
  <si>
    <t>Data Type:</t>
  </si>
  <si>
    <t>Discrete</t>
  </si>
  <si>
    <t>Acceptable Margin of Error:</t>
  </si>
  <si>
    <t>Required Sample Size @ 99% CI</t>
  </si>
  <si>
    <t>Required Sample Size @ 95% CI</t>
  </si>
  <si>
    <t>Required Sample Size @ 90% CI</t>
  </si>
  <si>
    <t>Product or Process Step</t>
  </si>
  <si>
    <t>Potential Failure Mode</t>
  </si>
  <si>
    <t>Potential Failure Effects</t>
  </si>
  <si>
    <t>Potential Causes</t>
  </si>
  <si>
    <t>O</t>
  </si>
  <si>
    <t>Current Controls</t>
  </si>
  <si>
    <t>D</t>
  </si>
  <si>
    <t>RPN</t>
  </si>
  <si>
    <t>Recommended Actions</t>
  </si>
  <si>
    <t>Responsible</t>
  </si>
  <si>
    <t>Actions Taken</t>
  </si>
  <si>
    <t xml:space="preserve"> </t>
  </si>
  <si>
    <t>Rating</t>
  </si>
  <si>
    <t>Severity</t>
  </si>
  <si>
    <t>Occurrence</t>
  </si>
  <si>
    <t>Detection</t>
  </si>
  <si>
    <t>alarming concern</t>
  </si>
  <si>
    <t>frequent</t>
  </si>
  <si>
    <t>undetectable</t>
  </si>
  <si>
    <t>significant concern</t>
  </si>
  <si>
    <t>routine</t>
  </si>
  <si>
    <t>somewhat detectable</t>
  </si>
  <si>
    <t>concerning</t>
  </si>
  <si>
    <t>occasional</t>
  </si>
  <si>
    <t>highly detectable</t>
  </si>
  <si>
    <t>not concerning</t>
  </si>
  <si>
    <t>not often</t>
  </si>
  <si>
    <t>certain detection</t>
  </si>
  <si>
    <t>Date:</t>
  </si>
  <si>
    <t>Project:</t>
  </si>
  <si>
    <t>Weighting (1-10):</t>
  </si>
  <si>
    <t>For each X, score its impact on each Y listed above (use a 0,3,5,7 scale)</t>
  </si>
  <si>
    <t>Score</t>
  </si>
  <si>
    <t>Risk Management Plan</t>
  </si>
  <si>
    <t>Company</t>
  </si>
  <si>
    <t>Risk ID</t>
  </si>
  <si>
    <t>Risk Category</t>
  </si>
  <si>
    <t>Risk Description</t>
  </si>
  <si>
    <t>Risk Impact</t>
  </si>
  <si>
    <t>Mitigation Action</t>
  </si>
  <si>
    <t>Last Updated</t>
  </si>
  <si>
    <t>ImpactRating</t>
  </si>
  <si>
    <t>XY Matrix Owner:</t>
  </si>
  <si>
    <t>©Copyright Lean Sigma Corporation 2013</t>
  </si>
  <si>
    <r>
      <rPr>
        <sz val="22"/>
        <color rgb="FF333333"/>
        <rFont val="Georgia"/>
        <family val="1"/>
      </rPr>
      <t xml:space="preserve">Failure Modes &amp; Effects Analysis - </t>
    </r>
    <r>
      <rPr>
        <b/>
        <sz val="22"/>
        <color rgb="FF333333"/>
        <rFont val="Georgia"/>
        <family val="1"/>
      </rPr>
      <t>FMEA</t>
    </r>
  </si>
  <si>
    <t>Lean Sigma Corporation Control Plan</t>
  </si>
  <si>
    <t>Training Plan Template</t>
  </si>
  <si>
    <t>Audit Checklist</t>
  </si>
  <si>
    <t>Pugh Matrix Template</t>
  </si>
  <si>
    <r>
      <t xml:space="preserve">Cause &amp; Effect Matrix </t>
    </r>
    <r>
      <rPr>
        <b/>
        <i/>
        <sz val="14"/>
        <color indexed="9"/>
        <rFont val="Arial"/>
        <family val="2"/>
      </rPr>
      <t>(XY Matrix)</t>
    </r>
  </si>
  <si>
    <r>
      <t>Output Measures (Y's)</t>
    </r>
    <r>
      <rPr>
        <vertAlign val="superscript"/>
        <sz val="11"/>
        <color rgb="FF333333"/>
        <rFont val="Arial"/>
        <family val="2"/>
      </rPr>
      <t>*</t>
    </r>
  </si>
  <si>
    <r>
      <t>Y</t>
    </r>
    <r>
      <rPr>
        <vertAlign val="subscript"/>
        <sz val="11"/>
        <color rgb="FF333333"/>
        <rFont val="Arial"/>
        <family val="2"/>
      </rPr>
      <t>1</t>
    </r>
  </si>
  <si>
    <r>
      <t>Y</t>
    </r>
    <r>
      <rPr>
        <vertAlign val="subscript"/>
        <sz val="11"/>
        <color rgb="FF333333"/>
        <rFont val="Arial"/>
        <family val="2"/>
      </rPr>
      <t>2</t>
    </r>
    <r>
      <rPr>
        <sz val="11"/>
        <color indexed="8"/>
        <rFont val="Calibri"/>
        <family val="2"/>
      </rPr>
      <t/>
    </r>
  </si>
  <si>
    <r>
      <t>Y</t>
    </r>
    <r>
      <rPr>
        <vertAlign val="subscript"/>
        <sz val="11"/>
        <color rgb="FF333333"/>
        <rFont val="Arial"/>
        <family val="2"/>
      </rPr>
      <t>3</t>
    </r>
    <r>
      <rPr>
        <sz val="11"/>
        <color indexed="8"/>
        <rFont val="Calibri"/>
        <family val="2"/>
      </rPr>
      <t/>
    </r>
  </si>
  <si>
    <r>
      <t>Y</t>
    </r>
    <r>
      <rPr>
        <vertAlign val="subscript"/>
        <sz val="11"/>
        <color rgb="FF333333"/>
        <rFont val="Arial"/>
        <family val="2"/>
      </rPr>
      <t>4</t>
    </r>
    <r>
      <rPr>
        <sz val="11"/>
        <color indexed="8"/>
        <rFont val="Calibri"/>
        <family val="2"/>
      </rPr>
      <t/>
    </r>
  </si>
  <si>
    <r>
      <t>Y</t>
    </r>
    <r>
      <rPr>
        <vertAlign val="subscript"/>
        <sz val="11"/>
        <color rgb="FF333333"/>
        <rFont val="Arial"/>
        <family val="2"/>
      </rPr>
      <t>5</t>
    </r>
    <r>
      <rPr>
        <sz val="11"/>
        <color indexed="8"/>
        <rFont val="Calibri"/>
        <family val="2"/>
      </rPr>
      <t/>
    </r>
  </si>
  <si>
    <r>
      <t>Y</t>
    </r>
    <r>
      <rPr>
        <vertAlign val="subscript"/>
        <sz val="11"/>
        <color rgb="FF333333"/>
        <rFont val="Arial"/>
        <family val="2"/>
      </rPr>
      <t>6</t>
    </r>
    <r>
      <rPr>
        <sz val="11"/>
        <color indexed="8"/>
        <rFont val="Calibri"/>
        <family val="2"/>
      </rPr>
      <t/>
    </r>
  </si>
  <si>
    <r>
      <t>Y</t>
    </r>
    <r>
      <rPr>
        <vertAlign val="subscript"/>
        <sz val="11"/>
        <color rgb="FF333333"/>
        <rFont val="Arial"/>
        <family val="2"/>
      </rPr>
      <t>7</t>
    </r>
    <r>
      <rPr>
        <sz val="11"/>
        <color indexed="8"/>
        <rFont val="Calibri"/>
        <family val="2"/>
      </rPr>
      <t/>
    </r>
  </si>
  <si>
    <r>
      <t>Y</t>
    </r>
    <r>
      <rPr>
        <vertAlign val="subscript"/>
        <sz val="11"/>
        <color rgb="FF333333"/>
        <rFont val="Arial"/>
        <family val="2"/>
      </rPr>
      <t>8</t>
    </r>
    <r>
      <rPr>
        <sz val="11"/>
        <color indexed="8"/>
        <rFont val="Calibri"/>
        <family val="2"/>
      </rPr>
      <t/>
    </r>
  </si>
  <si>
    <r>
      <t>Y</t>
    </r>
    <r>
      <rPr>
        <vertAlign val="subscript"/>
        <sz val="11"/>
        <color rgb="FF333333"/>
        <rFont val="Arial"/>
        <family val="2"/>
      </rPr>
      <t>9</t>
    </r>
    <r>
      <rPr>
        <sz val="11"/>
        <color indexed="8"/>
        <rFont val="Calibri"/>
        <family val="2"/>
      </rPr>
      <t/>
    </r>
  </si>
  <si>
    <r>
      <t>Y</t>
    </r>
    <r>
      <rPr>
        <vertAlign val="subscript"/>
        <sz val="11"/>
        <color rgb="FF333333"/>
        <rFont val="Arial"/>
        <family val="2"/>
      </rPr>
      <t>10</t>
    </r>
    <r>
      <rPr>
        <sz val="11"/>
        <color indexed="8"/>
        <rFont val="Calibri"/>
        <family val="2"/>
      </rPr>
      <t/>
    </r>
  </si>
  <si>
    <r>
      <t>Input Variables (X's)</t>
    </r>
    <r>
      <rPr>
        <vertAlign val="superscript"/>
        <sz val="11"/>
        <color rgb="FF333333"/>
        <rFont val="Arial"/>
        <family val="2"/>
      </rPr>
      <t>#</t>
    </r>
  </si>
  <si>
    <r>
      <t>X</t>
    </r>
    <r>
      <rPr>
        <vertAlign val="subscript"/>
        <sz val="11"/>
        <color rgb="FF333333"/>
        <rFont val="Arial"/>
        <family val="2"/>
      </rPr>
      <t>1</t>
    </r>
  </si>
  <si>
    <r>
      <t>X</t>
    </r>
    <r>
      <rPr>
        <vertAlign val="subscript"/>
        <sz val="11"/>
        <color rgb="FF333333"/>
        <rFont val="Arial"/>
        <family val="2"/>
      </rPr>
      <t>2</t>
    </r>
    <r>
      <rPr>
        <sz val="11"/>
        <color indexed="8"/>
        <rFont val="Calibri"/>
        <family val="2"/>
      </rPr>
      <t/>
    </r>
  </si>
  <si>
    <r>
      <t>X</t>
    </r>
    <r>
      <rPr>
        <vertAlign val="subscript"/>
        <sz val="11"/>
        <color rgb="FF333333"/>
        <rFont val="Arial"/>
        <family val="2"/>
      </rPr>
      <t>3</t>
    </r>
    <r>
      <rPr>
        <sz val="11"/>
        <color indexed="8"/>
        <rFont val="Calibri"/>
        <family val="2"/>
      </rPr>
      <t/>
    </r>
  </si>
  <si>
    <r>
      <t>X</t>
    </r>
    <r>
      <rPr>
        <vertAlign val="subscript"/>
        <sz val="11"/>
        <color rgb="FF333333"/>
        <rFont val="Arial"/>
        <family val="2"/>
      </rPr>
      <t>4</t>
    </r>
    <r>
      <rPr>
        <sz val="11"/>
        <color indexed="8"/>
        <rFont val="Calibri"/>
        <family val="2"/>
      </rPr>
      <t/>
    </r>
  </si>
  <si>
    <r>
      <t>X</t>
    </r>
    <r>
      <rPr>
        <vertAlign val="subscript"/>
        <sz val="11"/>
        <color rgb="FF333333"/>
        <rFont val="Arial"/>
        <family val="2"/>
      </rPr>
      <t>5</t>
    </r>
    <r>
      <rPr>
        <sz val="11"/>
        <color indexed="8"/>
        <rFont val="Calibri"/>
        <family val="2"/>
      </rPr>
      <t/>
    </r>
  </si>
  <si>
    <r>
      <t>X</t>
    </r>
    <r>
      <rPr>
        <vertAlign val="subscript"/>
        <sz val="11"/>
        <color rgb="FF333333"/>
        <rFont val="Arial"/>
        <family val="2"/>
      </rPr>
      <t>6</t>
    </r>
    <r>
      <rPr>
        <sz val="11"/>
        <color indexed="8"/>
        <rFont val="Calibri"/>
        <family val="2"/>
      </rPr>
      <t/>
    </r>
  </si>
  <si>
    <r>
      <t>X</t>
    </r>
    <r>
      <rPr>
        <vertAlign val="subscript"/>
        <sz val="11"/>
        <color rgb="FF333333"/>
        <rFont val="Arial"/>
        <family val="2"/>
      </rPr>
      <t>7</t>
    </r>
    <r>
      <rPr>
        <sz val="11"/>
        <color indexed="8"/>
        <rFont val="Calibri"/>
        <family val="2"/>
      </rPr>
      <t/>
    </r>
  </si>
  <si>
    <r>
      <t>X</t>
    </r>
    <r>
      <rPr>
        <vertAlign val="subscript"/>
        <sz val="11"/>
        <color rgb="FF333333"/>
        <rFont val="Arial"/>
        <family val="2"/>
      </rPr>
      <t>8</t>
    </r>
    <r>
      <rPr>
        <sz val="11"/>
        <color indexed="8"/>
        <rFont val="Calibri"/>
        <family val="2"/>
      </rPr>
      <t/>
    </r>
  </si>
  <si>
    <r>
      <t>X</t>
    </r>
    <r>
      <rPr>
        <vertAlign val="subscript"/>
        <sz val="11"/>
        <color rgb="FF333333"/>
        <rFont val="Arial"/>
        <family val="2"/>
      </rPr>
      <t>9</t>
    </r>
    <r>
      <rPr>
        <sz val="11"/>
        <color indexed="8"/>
        <rFont val="Calibri"/>
        <family val="2"/>
      </rPr>
      <t/>
    </r>
  </si>
  <si>
    <r>
      <t>X</t>
    </r>
    <r>
      <rPr>
        <vertAlign val="subscript"/>
        <sz val="11"/>
        <color rgb="FF333333"/>
        <rFont val="Arial"/>
        <family val="2"/>
      </rPr>
      <t>10</t>
    </r>
    <r>
      <rPr>
        <sz val="11"/>
        <color indexed="8"/>
        <rFont val="Calibri"/>
        <family val="2"/>
      </rPr>
      <t/>
    </r>
  </si>
  <si>
    <r>
      <t>X</t>
    </r>
    <r>
      <rPr>
        <vertAlign val="subscript"/>
        <sz val="11"/>
        <color rgb="FF333333"/>
        <rFont val="Arial"/>
        <family val="2"/>
      </rPr>
      <t>11</t>
    </r>
    <r>
      <rPr>
        <sz val="11"/>
        <color indexed="8"/>
        <rFont val="Calibri"/>
        <family val="2"/>
      </rPr>
      <t/>
    </r>
  </si>
  <si>
    <r>
      <t>X</t>
    </r>
    <r>
      <rPr>
        <vertAlign val="subscript"/>
        <sz val="11"/>
        <color rgb="FF333333"/>
        <rFont val="Arial"/>
        <family val="2"/>
      </rPr>
      <t>12</t>
    </r>
    <r>
      <rPr>
        <sz val="11"/>
        <color indexed="8"/>
        <rFont val="Calibri"/>
        <family val="2"/>
      </rPr>
      <t/>
    </r>
  </si>
  <si>
    <r>
      <t>X</t>
    </r>
    <r>
      <rPr>
        <vertAlign val="subscript"/>
        <sz val="11"/>
        <color rgb="FF333333"/>
        <rFont val="Arial"/>
        <family val="2"/>
      </rPr>
      <t>13</t>
    </r>
    <r>
      <rPr>
        <sz val="11"/>
        <color indexed="8"/>
        <rFont val="Calibri"/>
        <family val="2"/>
      </rPr>
      <t/>
    </r>
  </si>
  <si>
    <r>
      <t>X</t>
    </r>
    <r>
      <rPr>
        <vertAlign val="subscript"/>
        <sz val="11"/>
        <color rgb="FF333333"/>
        <rFont val="Arial"/>
        <family val="2"/>
      </rPr>
      <t>14</t>
    </r>
    <r>
      <rPr>
        <sz val="11"/>
        <color indexed="8"/>
        <rFont val="Calibri"/>
        <family val="2"/>
      </rPr>
      <t/>
    </r>
  </si>
  <si>
    <r>
      <t>X</t>
    </r>
    <r>
      <rPr>
        <vertAlign val="subscript"/>
        <sz val="11"/>
        <color rgb="FF333333"/>
        <rFont val="Arial"/>
        <family val="2"/>
      </rPr>
      <t>15</t>
    </r>
    <r>
      <rPr>
        <sz val="11"/>
        <color indexed="8"/>
        <rFont val="Calibri"/>
        <family val="2"/>
      </rPr>
      <t/>
    </r>
  </si>
  <si>
    <r>
      <t>X</t>
    </r>
    <r>
      <rPr>
        <vertAlign val="subscript"/>
        <sz val="11"/>
        <color rgb="FF333333"/>
        <rFont val="Arial"/>
        <family val="2"/>
      </rPr>
      <t>16</t>
    </r>
    <r>
      <rPr>
        <sz val="11"/>
        <color indexed="8"/>
        <rFont val="Calibri"/>
        <family val="2"/>
      </rPr>
      <t/>
    </r>
  </si>
  <si>
    <r>
      <t>X</t>
    </r>
    <r>
      <rPr>
        <vertAlign val="subscript"/>
        <sz val="11"/>
        <color rgb="FF333333"/>
        <rFont val="Arial"/>
        <family val="2"/>
      </rPr>
      <t>17</t>
    </r>
    <r>
      <rPr>
        <sz val="11"/>
        <color indexed="8"/>
        <rFont val="Calibri"/>
        <family val="2"/>
      </rPr>
      <t/>
    </r>
  </si>
  <si>
    <r>
      <t>X</t>
    </r>
    <r>
      <rPr>
        <vertAlign val="subscript"/>
        <sz val="11"/>
        <color rgb="FF333333"/>
        <rFont val="Arial"/>
        <family val="2"/>
      </rPr>
      <t>18</t>
    </r>
    <r>
      <rPr>
        <sz val="11"/>
        <color indexed="8"/>
        <rFont val="Calibri"/>
        <family val="2"/>
      </rPr>
      <t/>
    </r>
  </si>
  <si>
    <r>
      <t>X</t>
    </r>
    <r>
      <rPr>
        <vertAlign val="subscript"/>
        <sz val="11"/>
        <color rgb="FF333333"/>
        <rFont val="Arial"/>
        <family val="2"/>
      </rPr>
      <t>19</t>
    </r>
    <r>
      <rPr>
        <sz val="11"/>
        <color indexed="8"/>
        <rFont val="Calibri"/>
        <family val="2"/>
      </rPr>
      <t/>
    </r>
  </si>
  <si>
    <r>
      <t>X</t>
    </r>
    <r>
      <rPr>
        <vertAlign val="subscript"/>
        <sz val="11"/>
        <color rgb="FF333333"/>
        <rFont val="Arial"/>
        <family val="2"/>
      </rPr>
      <t>20</t>
    </r>
    <r>
      <rPr>
        <sz val="11"/>
        <color indexed="8"/>
        <rFont val="Calibri"/>
        <family val="2"/>
      </rPr>
      <t/>
    </r>
  </si>
  <si>
    <r>
      <t>X</t>
    </r>
    <r>
      <rPr>
        <vertAlign val="subscript"/>
        <sz val="11"/>
        <color rgb="FF333333"/>
        <rFont val="Arial"/>
        <family val="2"/>
      </rPr>
      <t>21</t>
    </r>
    <r>
      <rPr>
        <sz val="11"/>
        <color indexed="8"/>
        <rFont val="Calibri"/>
        <family val="2"/>
      </rPr>
      <t/>
    </r>
  </si>
  <si>
    <r>
      <t>X</t>
    </r>
    <r>
      <rPr>
        <vertAlign val="subscript"/>
        <sz val="11"/>
        <color rgb="FF333333"/>
        <rFont val="Arial"/>
        <family val="2"/>
      </rPr>
      <t>22</t>
    </r>
    <r>
      <rPr>
        <sz val="11"/>
        <color indexed="8"/>
        <rFont val="Calibri"/>
        <family val="2"/>
      </rPr>
      <t/>
    </r>
  </si>
  <si>
    <r>
      <t>X</t>
    </r>
    <r>
      <rPr>
        <vertAlign val="subscript"/>
        <sz val="11"/>
        <color rgb="FF333333"/>
        <rFont val="Arial"/>
        <family val="2"/>
      </rPr>
      <t>23</t>
    </r>
    <r>
      <rPr>
        <sz val="11"/>
        <color indexed="8"/>
        <rFont val="Calibri"/>
        <family val="2"/>
      </rPr>
      <t/>
    </r>
  </si>
  <si>
    <r>
      <t>X</t>
    </r>
    <r>
      <rPr>
        <vertAlign val="subscript"/>
        <sz val="11"/>
        <color rgb="FF333333"/>
        <rFont val="Arial"/>
        <family val="2"/>
      </rPr>
      <t>24</t>
    </r>
    <r>
      <rPr>
        <sz val="11"/>
        <color indexed="8"/>
        <rFont val="Calibri"/>
        <family val="2"/>
      </rPr>
      <t/>
    </r>
  </si>
  <si>
    <r>
      <t>X</t>
    </r>
    <r>
      <rPr>
        <vertAlign val="subscript"/>
        <sz val="11"/>
        <color rgb="FF333333"/>
        <rFont val="Arial"/>
        <family val="2"/>
      </rPr>
      <t>25</t>
    </r>
    <r>
      <rPr>
        <sz val="11"/>
        <color indexed="8"/>
        <rFont val="Calibri"/>
        <family val="2"/>
      </rPr>
      <t/>
    </r>
  </si>
  <si>
    <r>
      <t>X</t>
    </r>
    <r>
      <rPr>
        <vertAlign val="subscript"/>
        <sz val="11"/>
        <color rgb="FF333333"/>
        <rFont val="Arial"/>
        <family val="2"/>
      </rPr>
      <t>26</t>
    </r>
    <r>
      <rPr>
        <sz val="11"/>
        <color indexed="8"/>
        <rFont val="Calibri"/>
        <family val="2"/>
      </rPr>
      <t/>
    </r>
  </si>
  <si>
    <r>
      <t>X</t>
    </r>
    <r>
      <rPr>
        <vertAlign val="subscript"/>
        <sz val="11"/>
        <color rgb="FF333333"/>
        <rFont val="Arial"/>
        <family val="2"/>
      </rPr>
      <t>27</t>
    </r>
    <r>
      <rPr>
        <sz val="11"/>
        <color indexed="8"/>
        <rFont val="Calibri"/>
        <family val="2"/>
      </rPr>
      <t/>
    </r>
  </si>
  <si>
    <r>
      <t>X</t>
    </r>
    <r>
      <rPr>
        <vertAlign val="subscript"/>
        <sz val="11"/>
        <color rgb="FF333333"/>
        <rFont val="Arial"/>
        <family val="2"/>
      </rPr>
      <t>28</t>
    </r>
    <r>
      <rPr>
        <sz val="11"/>
        <color indexed="8"/>
        <rFont val="Calibri"/>
        <family val="2"/>
      </rPr>
      <t/>
    </r>
  </si>
  <si>
    <r>
      <t>X</t>
    </r>
    <r>
      <rPr>
        <vertAlign val="subscript"/>
        <sz val="11"/>
        <color rgb="FF333333"/>
        <rFont val="Arial"/>
        <family val="2"/>
      </rPr>
      <t>29</t>
    </r>
    <r>
      <rPr>
        <sz val="11"/>
        <color indexed="8"/>
        <rFont val="Calibri"/>
        <family val="2"/>
      </rPr>
      <t/>
    </r>
  </si>
  <si>
    <r>
      <t>X</t>
    </r>
    <r>
      <rPr>
        <vertAlign val="subscript"/>
        <sz val="11"/>
        <color rgb="FF333333"/>
        <rFont val="Arial"/>
        <family val="2"/>
      </rPr>
      <t>30</t>
    </r>
    <r>
      <rPr>
        <sz val="11"/>
        <color indexed="8"/>
        <rFont val="Calibri"/>
        <family val="2"/>
      </rPr>
      <t/>
    </r>
  </si>
  <si>
    <r>
      <rPr>
        <b/>
        <u/>
        <sz val="11"/>
        <color rgb="FF333333"/>
        <rFont val="Arial"/>
        <family val="2"/>
      </rPr>
      <t>XY Matrix Premise</t>
    </r>
    <r>
      <rPr>
        <sz val="11"/>
        <color rgb="FF333333"/>
        <rFont val="Arial"/>
        <family val="2"/>
      </rPr>
      <t>: The XY Matrix or "Cause &amp; Effect Matrix functions on the premise of the Y=f(x) equation.</t>
    </r>
  </si>
  <si>
    <r>
      <rPr>
        <vertAlign val="superscript"/>
        <sz val="11"/>
        <color rgb="FF333333"/>
        <rFont val="Arial"/>
        <family val="2"/>
      </rPr>
      <t>*</t>
    </r>
    <r>
      <rPr>
        <sz val="11"/>
        <color rgb="FF333333"/>
        <rFont val="Arial"/>
        <family val="2"/>
      </rPr>
      <t>Rate each "Y" on a scale of 1 to 10 with 1 being the least important output measure</t>
    </r>
  </si>
  <si>
    <r>
      <rPr>
        <vertAlign val="superscript"/>
        <sz val="11"/>
        <color rgb="FF333333"/>
        <rFont val="Arial"/>
        <family val="2"/>
      </rPr>
      <t>#</t>
    </r>
    <r>
      <rPr>
        <sz val="11"/>
        <color rgb="FF333333"/>
        <rFont val="Arial"/>
        <family val="2"/>
      </rPr>
      <t>For each X rate its impact on each Y using a 0,3,5,7 scale (0=No impact, 3=Weak impact, 5=Moderate impact, 7=Strong impact).</t>
    </r>
  </si>
  <si>
    <t>Table of Probabilities for F Distribution</t>
  </si>
  <si>
    <t>D.M.A.I.C Project Checklist</t>
  </si>
  <si>
    <t>DEFINE</t>
  </si>
  <si>
    <t>IMPROVE</t>
  </si>
  <si>
    <t>Projecct Charter</t>
  </si>
  <si>
    <t>Potential Solutions Developed</t>
  </si>
  <si>
    <t>Business Case (why is this project important)</t>
  </si>
  <si>
    <t>Potential Solutions Prioritized</t>
  </si>
  <si>
    <t>Problem Statement &amp; Objective</t>
  </si>
  <si>
    <t>Solution Selected</t>
  </si>
  <si>
    <t>Baseline Data (Primary Metric "Y")</t>
  </si>
  <si>
    <t>Improvement Pilot/Test Plan</t>
  </si>
  <si>
    <t>Target</t>
  </si>
  <si>
    <t>Improvement Pilot/Test Execution</t>
  </si>
  <si>
    <t>COPQ Estimate</t>
  </si>
  <si>
    <t>Improvement Verified</t>
  </si>
  <si>
    <t>Project Team</t>
  </si>
  <si>
    <t>New Process Capability</t>
  </si>
  <si>
    <t>Project Scope</t>
  </si>
  <si>
    <t>Updated Process Map</t>
  </si>
  <si>
    <t>Project Timeline</t>
  </si>
  <si>
    <t>Solution Implementation Plan</t>
  </si>
  <si>
    <t>Project Constraints/Dependencies</t>
  </si>
  <si>
    <t>Primary Metric Updated</t>
  </si>
  <si>
    <t>High Level Process Map</t>
  </si>
  <si>
    <t>COPQ Revision</t>
  </si>
  <si>
    <t>Customer Requirements Identified</t>
  </si>
  <si>
    <t>Improve Phase Report</t>
  </si>
  <si>
    <t>Define Phase Report</t>
  </si>
  <si>
    <t>MEASURE</t>
  </si>
  <si>
    <t>CONTROL</t>
  </si>
  <si>
    <t>Detailed Process Map</t>
  </si>
  <si>
    <t>Full Solution Implementation</t>
  </si>
  <si>
    <t>SIPOC</t>
  </si>
  <si>
    <t>Standard Operating Procedures Developed</t>
  </si>
  <si>
    <t>Data Collection Plan (Potential X's)</t>
  </si>
  <si>
    <t>Communication Plan</t>
  </si>
  <si>
    <t>Measurement Systems Analysis (Primary Y)</t>
  </si>
  <si>
    <t>Training Plan</t>
  </si>
  <si>
    <t>Process Capability Analysis</t>
  </si>
  <si>
    <t>Audit Plan</t>
  </si>
  <si>
    <t>List of Possible X's</t>
  </si>
  <si>
    <t>Control Charts</t>
  </si>
  <si>
    <t>Prioritized List of X's to be Analyzed</t>
  </si>
  <si>
    <t>Control Plan</t>
  </si>
  <si>
    <t>Measure Phase Report</t>
  </si>
  <si>
    <t>Full Project Report</t>
  </si>
  <si>
    <t>ANALYZE</t>
  </si>
  <si>
    <t>Sources of Variation Identified</t>
  </si>
  <si>
    <t>Potential X's Eliminated</t>
  </si>
  <si>
    <t>Root Causes Confirmed (Critical X's Identified)</t>
  </si>
  <si>
    <t>Analyze Phase Report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</si>
</sst>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m/d/yy;@"/>
    <numFmt numFmtId="165" formatCode="0.0"/>
    <numFmt numFmtId="166" formatCode="0.000000"/>
    <numFmt numFmtId="167" formatCode="0.000"/>
    <numFmt numFmtId="168" formatCode="0.00000"/>
    <numFmt numFmtId="169" formatCode="0.0000"/>
    <numFmt numFmtId="170" formatCode="0.0000000%"/>
    <numFmt numFmtId="171" formatCode="0.00000%"/>
  </numFmts>
  <fonts count="86">
    <font>
      <sz val="11"/>
      <color theme="1"/>
      <name val="Calibri"/>
      <family val="2"/>
      <scheme val="minor"/>
    </font>
    <font>
      <sz val="10"/>
      <name val="Arial"/>
      <family val="2"/>
    </font>
    <font>
      <b/>
      <u/>
      <sz val="10"/>
      <name val="Arial"/>
      <family val="2"/>
    </font>
    <font>
      <sz val="10"/>
      <name val="Geneva"/>
    </font>
    <font>
      <sz val="9"/>
      <name val="Arial"/>
      <family val="2"/>
    </font>
    <font>
      <sz val="8"/>
      <name val="Arial"/>
      <family val="2"/>
    </font>
    <font>
      <b/>
      <sz val="9"/>
      <color indexed="10"/>
      <name val="Arial"/>
      <family val="2"/>
    </font>
    <font>
      <sz val="12"/>
      <name val="Times New Roman"/>
      <family val="1"/>
    </font>
    <font>
      <sz val="8"/>
      <name val="Georgia"/>
      <family val="1"/>
    </font>
    <font>
      <b/>
      <sz val="9"/>
      <color indexed="81"/>
      <name val="Tahoma"/>
      <family val="2"/>
    </font>
    <font>
      <sz val="9"/>
      <color indexed="81"/>
      <name val="Tahoma"/>
      <family val="2"/>
    </font>
    <font>
      <b/>
      <sz val="11"/>
      <color indexed="81"/>
      <name val="Tahoma"/>
      <family val="2"/>
    </font>
    <font>
      <sz val="11"/>
      <color indexed="8"/>
      <name val="Calibri"/>
      <family val="2"/>
    </font>
    <font>
      <b/>
      <i/>
      <sz val="20"/>
      <color indexed="9"/>
      <name val="Arial"/>
      <family val="2"/>
    </font>
    <font>
      <sz val="11"/>
      <color theme="1"/>
      <name val="Calibri"/>
      <family val="2"/>
      <scheme val="minor"/>
    </font>
    <font>
      <sz val="11"/>
      <color theme="0"/>
      <name val="Calibri"/>
      <family val="2"/>
      <scheme val="minor"/>
    </font>
    <font>
      <b/>
      <sz val="11"/>
      <color theme="0"/>
      <name val="Calibri"/>
      <family val="2"/>
      <scheme val="minor"/>
    </font>
    <font>
      <u/>
      <sz val="10"/>
      <color theme="10"/>
      <name val="Arial"/>
      <family val="2"/>
    </font>
    <font>
      <u/>
      <sz val="11"/>
      <color theme="10"/>
      <name val="Calibri"/>
      <family val="2"/>
      <scheme val="minor"/>
    </font>
    <font>
      <b/>
      <sz val="18"/>
      <color rgb="FF18283B"/>
      <name val="Arial"/>
      <family val="2"/>
    </font>
    <font>
      <b/>
      <sz val="10"/>
      <color rgb="FF18283B"/>
      <name val="Arial"/>
      <family val="2"/>
    </font>
    <font>
      <sz val="11"/>
      <color theme="1"/>
      <name val="Tahoma"/>
      <family val="2"/>
    </font>
    <font>
      <b/>
      <sz val="9"/>
      <color theme="0"/>
      <name val="Arial"/>
      <family val="2"/>
    </font>
    <font>
      <sz val="11"/>
      <color theme="0"/>
      <name val="Arial"/>
      <family val="2"/>
    </font>
    <font>
      <sz val="11"/>
      <color theme="1"/>
      <name val="Arial"/>
      <family val="2"/>
    </font>
    <font>
      <sz val="11"/>
      <color theme="1"/>
      <name val="Georgia"/>
      <family val="1"/>
    </font>
    <font>
      <b/>
      <sz val="9"/>
      <color theme="0"/>
      <name val="Georgia"/>
      <family val="1"/>
    </font>
    <font>
      <b/>
      <sz val="20"/>
      <color theme="0"/>
      <name val="Georgia"/>
      <family val="1"/>
    </font>
    <font>
      <u/>
      <sz val="30"/>
      <color rgb="FF182449"/>
      <name val="Calibri"/>
      <family val="2"/>
      <scheme val="minor"/>
    </font>
    <font>
      <b/>
      <sz val="11"/>
      <color theme="0"/>
      <name val="Tahoma"/>
      <family val="2"/>
    </font>
    <font>
      <b/>
      <sz val="8"/>
      <color theme="0"/>
      <name val="Arial"/>
      <family val="2"/>
    </font>
    <font>
      <b/>
      <sz val="10"/>
      <color theme="0"/>
      <name val="Arial"/>
      <family val="2"/>
    </font>
    <font>
      <sz val="10"/>
      <color theme="0"/>
      <name val="Arial"/>
      <family val="2"/>
    </font>
    <font>
      <b/>
      <sz val="20"/>
      <color theme="0"/>
      <name val="Arial"/>
      <family val="2"/>
    </font>
    <font>
      <b/>
      <sz val="11"/>
      <color rgb="FF333333"/>
      <name val="Tahoma"/>
      <family val="2"/>
    </font>
    <font>
      <sz val="11"/>
      <color rgb="FF333333"/>
      <name val="Tahoma"/>
      <family val="2"/>
    </font>
    <font>
      <sz val="9"/>
      <color rgb="FF333333"/>
      <name val="Arial"/>
      <family val="2"/>
    </font>
    <font>
      <b/>
      <sz val="22"/>
      <color rgb="FF333333"/>
      <name val="Georgia"/>
      <family val="1"/>
    </font>
    <font>
      <sz val="22"/>
      <color rgb="FF333333"/>
      <name val="Georgia"/>
      <family val="1"/>
    </font>
    <font>
      <b/>
      <sz val="22"/>
      <color rgb="FF333333"/>
      <name val="Calibri"/>
      <family val="2"/>
      <scheme val="minor"/>
    </font>
    <font>
      <sz val="8"/>
      <color rgb="FF333333"/>
      <name val="Georgia"/>
      <family val="1"/>
    </font>
    <font>
      <sz val="11"/>
      <color rgb="FF333333"/>
      <name val="Calibri"/>
      <family val="2"/>
      <scheme val="minor"/>
    </font>
    <font>
      <b/>
      <sz val="20"/>
      <color rgb="FF333333"/>
      <name val="Arial"/>
      <family val="2"/>
    </font>
    <font>
      <b/>
      <sz val="10"/>
      <color rgb="FF333333"/>
      <name val="Arial"/>
      <family val="2"/>
    </font>
    <font>
      <sz val="10"/>
      <color rgb="FF333333"/>
      <name val="Arial"/>
      <family val="2"/>
    </font>
    <font>
      <u/>
      <sz val="10"/>
      <color rgb="FF333333"/>
      <name val="Arial"/>
      <family val="2"/>
    </font>
    <font>
      <b/>
      <sz val="8"/>
      <color rgb="FF333333"/>
      <name val="Arial"/>
      <family val="2"/>
    </font>
    <font>
      <sz val="20"/>
      <color theme="1"/>
      <name val="Calibri"/>
      <family val="2"/>
      <scheme val="minor"/>
    </font>
    <font>
      <b/>
      <sz val="22"/>
      <color rgb="FF333333"/>
      <name val="Arial"/>
      <family val="2"/>
    </font>
    <font>
      <sz val="11"/>
      <color rgb="FF333333"/>
      <name val="Arial"/>
      <family val="2"/>
    </font>
    <font>
      <sz val="8"/>
      <color rgb="FF333333"/>
      <name val="Arial"/>
      <family val="2"/>
    </font>
    <font>
      <b/>
      <sz val="18"/>
      <color rgb="FF333333"/>
      <name val="Arial"/>
      <family val="2"/>
    </font>
    <font>
      <sz val="20"/>
      <color rgb="FF333333"/>
      <name val="Arial"/>
      <family val="2"/>
    </font>
    <font>
      <b/>
      <sz val="12"/>
      <color rgb="FF333333"/>
      <name val="Arial"/>
      <family val="2"/>
    </font>
    <font>
      <sz val="12"/>
      <color rgb="FF333333"/>
      <name val="Arial"/>
      <family val="2"/>
    </font>
    <font>
      <b/>
      <sz val="18"/>
      <name val="Arial"/>
      <family val="2"/>
    </font>
    <font>
      <b/>
      <sz val="18"/>
      <color theme="1"/>
      <name val="Calibri"/>
      <family val="2"/>
      <scheme val="minor"/>
    </font>
    <font>
      <b/>
      <sz val="16"/>
      <color rgb="FF333333"/>
      <name val="Arial"/>
      <family val="2"/>
    </font>
    <font>
      <b/>
      <sz val="11"/>
      <color rgb="FF333333"/>
      <name val="Arial"/>
      <family val="2"/>
    </font>
    <font>
      <b/>
      <i/>
      <sz val="14"/>
      <color indexed="9"/>
      <name val="Arial"/>
      <family val="2"/>
    </font>
    <font>
      <vertAlign val="superscript"/>
      <sz val="11"/>
      <color rgb="FF333333"/>
      <name val="Arial"/>
      <family val="2"/>
    </font>
    <font>
      <vertAlign val="subscript"/>
      <sz val="11"/>
      <color rgb="FF333333"/>
      <name val="Arial"/>
      <family val="2"/>
    </font>
    <font>
      <i/>
      <sz val="10"/>
      <color rgb="FF333333"/>
      <name val="Arial"/>
      <family val="2"/>
    </font>
    <font>
      <i/>
      <sz val="10"/>
      <color rgb="FF333333"/>
      <name val="Calibri"/>
      <family val="2"/>
      <scheme val="minor"/>
    </font>
    <font>
      <b/>
      <u/>
      <sz val="11"/>
      <color rgb="FF333333"/>
      <name val="Arial"/>
      <family val="2"/>
    </font>
    <font>
      <b/>
      <u/>
      <sz val="10"/>
      <color rgb="FF333333"/>
      <name val="Arial"/>
      <family val="2"/>
    </font>
    <font>
      <u/>
      <sz val="11"/>
      <color rgb="FF333333"/>
      <name val="Calibri"/>
      <family val="2"/>
      <scheme val="minor"/>
    </font>
    <font>
      <b/>
      <sz val="20"/>
      <color rgb="FF333333"/>
      <name val="Georgia"/>
      <family val="1"/>
    </font>
    <font>
      <sz val="20"/>
      <color rgb="FF333333"/>
      <name val="Georgia"/>
      <family val="1"/>
    </font>
    <font>
      <sz val="18"/>
      <color rgb="FF333333"/>
      <name val="Georgia"/>
      <family val="1"/>
    </font>
    <font>
      <b/>
      <sz val="20"/>
      <color rgb="FF333333"/>
      <name val="Tahoma"/>
      <family val="2"/>
    </font>
    <font>
      <sz val="12"/>
      <color rgb="FF333333"/>
      <name val="Tahoma"/>
      <family val="2"/>
    </font>
    <font>
      <i/>
      <sz val="9"/>
      <color rgb="FF333333"/>
      <name val="Tahoma"/>
      <family val="2"/>
    </font>
    <font>
      <b/>
      <sz val="12"/>
      <color rgb="FF333333"/>
      <name val="Tahoma"/>
      <family val="2"/>
    </font>
    <font>
      <sz val="9"/>
      <color rgb="FF333333"/>
      <name val="Tahoma"/>
      <family val="2"/>
    </font>
    <font>
      <i/>
      <sz val="12"/>
      <color rgb="FF333333"/>
      <name val="Tahoma"/>
      <family val="2"/>
    </font>
    <font>
      <u/>
      <sz val="12"/>
      <color rgb="FF333333"/>
      <name val="Tahoma"/>
      <family val="2"/>
    </font>
    <font>
      <i/>
      <sz val="12"/>
      <color rgb="FF333333"/>
      <name val="Arial"/>
      <family val="2"/>
    </font>
    <font>
      <b/>
      <sz val="36"/>
      <color rgb="FF333333"/>
      <name val="Tahoma"/>
      <family val="2"/>
    </font>
    <font>
      <b/>
      <sz val="14"/>
      <color rgb="FF333333"/>
      <name val="Tahoma"/>
      <family val="2"/>
    </font>
    <font>
      <b/>
      <sz val="26"/>
      <color rgb="FF333333"/>
      <name val="Tahoma"/>
      <family val="2"/>
    </font>
    <font>
      <sz val="10"/>
      <color theme="1"/>
      <name val="Source Sans Pro"/>
      <family val="2"/>
    </font>
    <font>
      <b/>
      <u/>
      <sz val="18"/>
      <color theme="1"/>
      <name val="Source Sans Pro"/>
      <family val="2"/>
    </font>
    <font>
      <b/>
      <u/>
      <sz val="12"/>
      <color theme="1"/>
      <name val="Source Sans Pro"/>
      <family val="2"/>
    </font>
    <font>
      <b/>
      <sz val="11"/>
      <color theme="1"/>
      <name val="Source Sans Pro"/>
      <family val="2"/>
    </font>
    <font>
      <sz val="12"/>
      <color theme="1"/>
      <name val="Source Sans Pro"/>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333333"/>
        <bgColor indexed="64"/>
      </patternFill>
    </fill>
    <fill>
      <patternFill patternType="solid">
        <fgColor theme="0" tint="-0.499984740745262"/>
        <bgColor indexed="64"/>
      </patternFill>
    </fill>
  </fills>
  <borders count="1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style="double">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double">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rgb="FF778899"/>
      </right>
      <top/>
      <bottom style="hair">
        <color rgb="FF778899"/>
      </bottom>
      <diagonal/>
    </border>
    <border>
      <left style="hair">
        <color rgb="FF778899"/>
      </left>
      <right style="hair">
        <color rgb="FF778899"/>
      </right>
      <top/>
      <bottom style="hair">
        <color rgb="FF778899"/>
      </bottom>
      <diagonal/>
    </border>
    <border>
      <left style="hair">
        <color rgb="FF778899"/>
      </left>
      <right style="medium">
        <color indexed="64"/>
      </right>
      <top/>
      <bottom style="hair">
        <color rgb="FF778899"/>
      </bottom>
      <diagonal/>
    </border>
    <border>
      <left style="medium">
        <color indexed="64"/>
      </left>
      <right style="hair">
        <color rgb="FF778899"/>
      </right>
      <top style="hair">
        <color rgb="FF778899"/>
      </top>
      <bottom style="hair">
        <color rgb="FF778899"/>
      </bottom>
      <diagonal/>
    </border>
    <border>
      <left style="hair">
        <color rgb="FF778899"/>
      </left>
      <right style="hair">
        <color rgb="FF778899"/>
      </right>
      <top style="hair">
        <color rgb="FF778899"/>
      </top>
      <bottom style="hair">
        <color rgb="FF778899"/>
      </bottom>
      <diagonal/>
    </border>
    <border>
      <left style="hair">
        <color rgb="FF778899"/>
      </left>
      <right style="medium">
        <color indexed="64"/>
      </right>
      <top style="hair">
        <color rgb="FF778899"/>
      </top>
      <bottom style="hair">
        <color rgb="FF778899"/>
      </bottom>
      <diagonal/>
    </border>
    <border>
      <left style="medium">
        <color indexed="64"/>
      </left>
      <right style="hair">
        <color rgb="FF778899"/>
      </right>
      <top style="hair">
        <color rgb="FF778899"/>
      </top>
      <bottom style="thin">
        <color indexed="64"/>
      </bottom>
      <diagonal/>
    </border>
    <border>
      <left style="hair">
        <color rgb="FF778899"/>
      </left>
      <right style="hair">
        <color rgb="FF778899"/>
      </right>
      <top style="hair">
        <color rgb="FF778899"/>
      </top>
      <bottom style="thin">
        <color indexed="64"/>
      </bottom>
      <diagonal/>
    </border>
    <border>
      <left style="hair">
        <color rgb="FF778899"/>
      </left>
      <right style="medium">
        <color indexed="64"/>
      </right>
      <top style="hair">
        <color rgb="FF778899"/>
      </top>
      <bottom style="thin">
        <color indexed="64"/>
      </bottom>
      <diagonal/>
    </border>
    <border>
      <left style="medium">
        <color indexed="64"/>
      </left>
      <right style="hair">
        <color rgb="FF18283B"/>
      </right>
      <top style="medium">
        <color indexed="64"/>
      </top>
      <bottom style="hair">
        <color rgb="FF18283B"/>
      </bottom>
      <diagonal/>
    </border>
    <border>
      <left style="hair">
        <color rgb="FF18283B"/>
      </left>
      <right style="hair">
        <color rgb="FF18283B"/>
      </right>
      <top style="medium">
        <color indexed="64"/>
      </top>
      <bottom style="hair">
        <color rgb="FF18283B"/>
      </bottom>
      <diagonal/>
    </border>
    <border>
      <left style="hair">
        <color rgb="FF18283B"/>
      </left>
      <right style="medium">
        <color indexed="64"/>
      </right>
      <top style="medium">
        <color indexed="64"/>
      </top>
      <bottom style="hair">
        <color rgb="FF18283B"/>
      </bottom>
      <diagonal/>
    </border>
    <border>
      <left style="medium">
        <color indexed="64"/>
      </left>
      <right style="hair">
        <color rgb="FF18283B"/>
      </right>
      <top style="hair">
        <color rgb="FF18283B"/>
      </top>
      <bottom style="hair">
        <color rgb="FF18283B"/>
      </bottom>
      <diagonal/>
    </border>
    <border>
      <left style="hair">
        <color rgb="FF18283B"/>
      </left>
      <right style="hair">
        <color rgb="FF18283B"/>
      </right>
      <top style="hair">
        <color rgb="FF18283B"/>
      </top>
      <bottom style="hair">
        <color rgb="FF18283B"/>
      </bottom>
      <diagonal/>
    </border>
    <border>
      <left style="hair">
        <color rgb="FF18283B"/>
      </left>
      <right style="medium">
        <color indexed="64"/>
      </right>
      <top style="hair">
        <color rgb="FF18283B"/>
      </top>
      <bottom style="hair">
        <color rgb="FF18283B"/>
      </bottom>
      <diagonal/>
    </border>
    <border>
      <left style="medium">
        <color indexed="64"/>
      </left>
      <right style="hair">
        <color rgb="FF18283B"/>
      </right>
      <top style="hair">
        <color rgb="FF18283B"/>
      </top>
      <bottom style="medium">
        <color indexed="64"/>
      </bottom>
      <diagonal/>
    </border>
    <border>
      <left style="hair">
        <color rgb="FF18283B"/>
      </left>
      <right style="hair">
        <color rgb="FF18283B"/>
      </right>
      <top style="hair">
        <color rgb="FF18283B"/>
      </top>
      <bottom style="medium">
        <color indexed="64"/>
      </bottom>
      <diagonal/>
    </border>
    <border>
      <left style="hair">
        <color rgb="FF18283B"/>
      </left>
      <right style="medium">
        <color indexed="64"/>
      </right>
      <top style="hair">
        <color rgb="FF18283B"/>
      </top>
      <bottom style="medium">
        <color indexed="64"/>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hair">
        <color theme="1" tint="0.499984740745262"/>
      </right>
      <top/>
      <bottom style="hair">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medium">
        <color indexed="64"/>
      </left>
      <right style="hair">
        <color theme="1" tint="0.499984740745262"/>
      </right>
      <top style="medium">
        <color indexed="64"/>
      </top>
      <bottom style="hair">
        <color theme="1" tint="0.499984740745262"/>
      </bottom>
      <diagonal/>
    </border>
    <border>
      <left style="hair">
        <color theme="1" tint="0.499984740745262"/>
      </left>
      <right style="hair">
        <color theme="1" tint="0.499984740745262"/>
      </right>
      <top style="medium">
        <color indexed="64"/>
      </top>
      <bottom style="hair">
        <color theme="1" tint="0.499984740745262"/>
      </bottom>
      <diagonal/>
    </border>
    <border>
      <left style="hair">
        <color theme="1" tint="0.499984740745262"/>
      </left>
      <right style="medium">
        <color indexed="64"/>
      </right>
      <top style="medium">
        <color indexed="64"/>
      </top>
      <bottom style="hair">
        <color theme="1" tint="0.499984740745262"/>
      </bottom>
      <diagonal/>
    </border>
    <border>
      <left style="medium">
        <color indexed="64"/>
      </left>
      <right style="hair">
        <color theme="1" tint="0.499984740745262"/>
      </right>
      <top style="hair">
        <color theme="1" tint="0.499984740745262"/>
      </top>
      <bottom style="hair">
        <color theme="1" tint="0.499984740745262"/>
      </bottom>
      <diagonal/>
    </border>
    <border>
      <left style="hair">
        <color theme="1" tint="0.499984740745262"/>
      </left>
      <right style="medium">
        <color indexed="64"/>
      </right>
      <top style="hair">
        <color theme="1" tint="0.499984740745262"/>
      </top>
      <bottom style="hair">
        <color theme="1" tint="0.499984740745262"/>
      </bottom>
      <diagonal/>
    </border>
    <border>
      <left style="medium">
        <color indexed="64"/>
      </left>
      <right style="hair">
        <color theme="1" tint="0.499984740745262"/>
      </right>
      <top style="hair">
        <color theme="1" tint="0.499984740745262"/>
      </top>
      <bottom style="medium">
        <color indexed="64"/>
      </bottom>
      <diagonal/>
    </border>
    <border>
      <left style="hair">
        <color theme="1" tint="0.499984740745262"/>
      </left>
      <right style="hair">
        <color theme="1" tint="0.499984740745262"/>
      </right>
      <top style="hair">
        <color theme="1" tint="0.499984740745262"/>
      </top>
      <bottom style="medium">
        <color indexed="64"/>
      </bottom>
      <diagonal/>
    </border>
    <border>
      <left style="hair">
        <color theme="1" tint="0.499984740745262"/>
      </left>
      <right style="medium">
        <color indexed="64"/>
      </right>
      <top style="hair">
        <color theme="1" tint="0.499984740745262"/>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s>
  <cellStyleXfs count="8">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7" fillId="0" borderId="0"/>
    <xf numFmtId="0" fontId="1" fillId="0" borderId="0"/>
    <xf numFmtId="0" fontId="3" fillId="0" borderId="0"/>
    <xf numFmtId="0" fontId="1" fillId="0" borderId="0"/>
    <xf numFmtId="9" fontId="14" fillId="0" borderId="0" applyFont="0" applyFill="0" applyBorder="0" applyAlignment="0" applyProtection="0"/>
  </cellStyleXfs>
  <cellXfs count="457">
    <xf numFmtId="0" fontId="0" fillId="0" borderId="0" xfId="0"/>
    <xf numFmtId="0" fontId="1" fillId="3" borderId="0" xfId="6" applyFill="1"/>
    <xf numFmtId="0" fontId="0" fillId="3" borderId="0" xfId="0" applyFill="1"/>
    <xf numFmtId="0" fontId="1" fillId="3" borderId="0" xfId="6" applyFill="1" applyAlignment="1">
      <alignment wrapText="1"/>
    </xf>
    <xf numFmtId="0" fontId="20" fillId="3" borderId="0" xfId="0" applyFont="1" applyFill="1" applyBorder="1" applyAlignment="1">
      <alignment horizontal="right"/>
    </xf>
    <xf numFmtId="0" fontId="21" fillId="3" borderId="0" xfId="0" applyFont="1" applyFill="1"/>
    <xf numFmtId="0" fontId="21" fillId="0" borderId="0" xfId="0" applyFont="1"/>
    <xf numFmtId="0" fontId="6" fillId="3" borderId="25" xfId="5" applyFont="1" applyFill="1" applyBorder="1" applyAlignment="1" applyProtection="1">
      <alignment horizontal="center" vertical="center" textRotation="90"/>
      <protection locked="0"/>
    </xf>
    <xf numFmtId="0" fontId="1" fillId="3" borderId="24" xfId="5" applyFont="1" applyFill="1" applyBorder="1" applyAlignment="1" applyProtection="1">
      <alignment horizontal="center" vertical="center" wrapText="1"/>
      <protection locked="0"/>
    </xf>
    <xf numFmtId="0" fontId="1" fillId="3" borderId="34" xfId="5" applyFont="1" applyFill="1" applyBorder="1" applyAlignment="1" applyProtection="1">
      <alignment horizontal="center" vertical="center" wrapText="1"/>
      <protection locked="0"/>
    </xf>
    <xf numFmtId="0" fontId="1" fillId="3" borderId="0" xfId="5" applyFont="1" applyFill="1" applyBorder="1" applyAlignment="1">
      <alignment horizontal="center" vertical="center"/>
    </xf>
    <xf numFmtId="0" fontId="1" fillId="3" borderId="0" xfId="5" applyFont="1" applyFill="1" applyAlignment="1">
      <alignment horizontal="left" vertical="center"/>
    </xf>
    <xf numFmtId="0" fontId="15" fillId="3" borderId="0" xfId="0" applyFont="1" applyFill="1"/>
    <xf numFmtId="0" fontId="24" fillId="3" borderId="0" xfId="0" applyFont="1" applyFill="1"/>
    <xf numFmtId="0" fontId="24" fillId="3" borderId="0" xfId="0" applyFont="1" applyFill="1" applyAlignment="1">
      <alignment horizontal="center"/>
    </xf>
    <xf numFmtId="0" fontId="25" fillId="0" borderId="0" xfId="0" applyFont="1"/>
    <xf numFmtId="0" fontId="8" fillId="2" borderId="0" xfId="0" quotePrefix="1" applyFont="1" applyFill="1" applyBorder="1" applyAlignment="1">
      <alignment horizontal="center" vertical="center" wrapText="1"/>
    </xf>
    <xf numFmtId="0" fontId="8" fillId="2" borderId="0" xfId="0" applyFont="1" applyFill="1" applyBorder="1" applyAlignment="1">
      <alignment horizontal="center" vertical="center" wrapText="1"/>
    </xf>
    <xf numFmtId="0" fontId="25" fillId="3" borderId="0" xfId="0" applyFont="1" applyFill="1"/>
    <xf numFmtId="0" fontId="0" fillId="3" borderId="0" xfId="0" applyFill="1" applyAlignment="1">
      <alignment horizontal="center" vertical="center"/>
    </xf>
    <xf numFmtId="0" fontId="0" fillId="3" borderId="0" xfId="0" applyFill="1" applyAlignment="1">
      <alignment horizontal="left"/>
    </xf>
    <xf numFmtId="0" fontId="24" fillId="0" borderId="0" xfId="0" applyFont="1"/>
    <xf numFmtId="0" fontId="34" fillId="0" borderId="4" xfId="0" applyFont="1" applyBorder="1" applyAlignment="1">
      <alignment wrapText="1"/>
    </xf>
    <xf numFmtId="0" fontId="34" fillId="0" borderId="5" xfId="0" applyFont="1" applyBorder="1"/>
    <xf numFmtId="0" fontId="34" fillId="0" borderId="6" xfId="0" applyFont="1" applyBorder="1"/>
    <xf numFmtId="0" fontId="34" fillId="0" borderId="7" xfId="0" applyFont="1" applyBorder="1"/>
    <xf numFmtId="0" fontId="35" fillId="0" borderId="8" xfId="0" applyFont="1" applyBorder="1"/>
    <xf numFmtId="0" fontId="35" fillId="0" borderId="9" xfId="0" applyFont="1" applyBorder="1"/>
    <xf numFmtId="0" fontId="34" fillId="0" borderId="10" xfId="0" applyFont="1" applyBorder="1"/>
    <xf numFmtId="0" fontId="35" fillId="0" borderId="11" xfId="0" applyFont="1" applyBorder="1"/>
    <xf numFmtId="0" fontId="35" fillId="0" borderId="12" xfId="0" applyFont="1" applyBorder="1"/>
    <xf numFmtId="0" fontId="34" fillId="0" borderId="13" xfId="0" applyFont="1" applyBorder="1"/>
    <xf numFmtId="0" fontId="35" fillId="0" borderId="14" xfId="0" applyFont="1" applyBorder="1"/>
    <xf numFmtId="0" fontId="35" fillId="0" borderId="15" xfId="0" applyFont="1" applyBorder="1"/>
    <xf numFmtId="0" fontId="35" fillId="3" borderId="0" xfId="0" applyFont="1" applyFill="1"/>
    <xf numFmtId="0" fontId="36" fillId="3" borderId="0" xfId="0" applyFont="1" applyFill="1" applyBorder="1" applyAlignment="1">
      <alignment horizontal="right"/>
    </xf>
    <xf numFmtId="0" fontId="26" fillId="5" borderId="63" xfId="0" applyFont="1" applyFill="1" applyBorder="1" applyAlignment="1">
      <alignment horizontal="center" vertical="center" wrapText="1"/>
    </xf>
    <xf numFmtId="0" fontId="26" fillId="5" borderId="64" xfId="0" applyFont="1" applyFill="1" applyBorder="1" applyAlignment="1">
      <alignment horizontal="center" vertical="center" wrapText="1"/>
    </xf>
    <xf numFmtId="0" fontId="27" fillId="5" borderId="64" xfId="0" applyFont="1" applyFill="1" applyBorder="1" applyAlignment="1">
      <alignment horizontal="center" vertical="center" textRotation="255"/>
    </xf>
    <xf numFmtId="0" fontId="26" fillId="5" borderId="64" xfId="0" applyFont="1" applyFill="1" applyBorder="1" applyAlignment="1">
      <alignment horizontal="center" vertical="center" textRotation="255"/>
    </xf>
    <xf numFmtId="0" fontId="26" fillId="4" borderId="64" xfId="0" applyFont="1" applyFill="1" applyBorder="1" applyAlignment="1">
      <alignment horizontal="center" vertical="center" wrapText="1"/>
    </xf>
    <xf numFmtId="0" fontId="27" fillId="4" borderId="64" xfId="0" applyFont="1" applyFill="1" applyBorder="1" applyAlignment="1">
      <alignment horizontal="center" vertical="center" textRotation="255"/>
    </xf>
    <xf numFmtId="0" fontId="26" fillId="4" borderId="65" xfId="0" applyFont="1" applyFill="1" applyBorder="1" applyAlignment="1">
      <alignment horizontal="center" vertical="center" textRotation="255"/>
    </xf>
    <xf numFmtId="0" fontId="40" fillId="0" borderId="90" xfId="0" applyFont="1" applyBorder="1" applyAlignment="1" applyProtection="1">
      <alignment horizontal="center" vertical="center" wrapText="1"/>
      <protection locked="0"/>
    </xf>
    <xf numFmtId="0" fontId="40" fillId="0" borderId="91" xfId="0" applyFont="1" applyBorder="1" applyAlignment="1" applyProtection="1">
      <alignment horizontal="center" vertical="center"/>
      <protection locked="0"/>
    </xf>
    <xf numFmtId="0" fontId="40" fillId="0" borderId="91" xfId="0" applyFont="1" applyBorder="1" applyAlignment="1" applyProtection="1">
      <alignment horizontal="center" vertical="center" wrapText="1"/>
      <protection locked="0"/>
    </xf>
    <xf numFmtId="1" fontId="40" fillId="0" borderId="91" xfId="0" applyNumberFormat="1" applyFont="1" applyBorder="1" applyAlignment="1" applyProtection="1">
      <alignment horizontal="center" vertical="center"/>
      <protection locked="0"/>
    </xf>
    <xf numFmtId="0" fontId="40" fillId="0" borderId="92" xfId="0" applyFont="1" applyBorder="1" applyAlignment="1" applyProtection="1">
      <alignment horizontal="center" vertical="center"/>
      <protection locked="0"/>
    </xf>
    <xf numFmtId="0" fontId="40" fillId="0" borderId="93" xfId="0" applyFont="1" applyBorder="1" applyAlignment="1" applyProtection="1">
      <alignment horizontal="center" vertical="center" wrapText="1"/>
      <protection locked="0"/>
    </xf>
    <xf numFmtId="0" fontId="40" fillId="0" borderId="94" xfId="0" applyFont="1" applyBorder="1" applyAlignment="1" applyProtection="1">
      <alignment horizontal="center" vertical="center" wrapText="1"/>
      <protection locked="0"/>
    </xf>
    <xf numFmtId="1" fontId="40" fillId="0" borderId="94" xfId="0" applyNumberFormat="1" applyFont="1" applyBorder="1" applyAlignment="1" applyProtection="1">
      <alignment horizontal="center" vertical="center"/>
      <protection locked="0"/>
    </xf>
    <xf numFmtId="0" fontId="40" fillId="0" borderId="94" xfId="0" applyFont="1" applyBorder="1" applyAlignment="1" applyProtection="1">
      <alignment horizontal="center" vertical="center"/>
      <protection locked="0"/>
    </xf>
    <xf numFmtId="0" fontId="40" fillId="0" borderId="95" xfId="0" applyFont="1" applyBorder="1" applyAlignment="1" applyProtection="1">
      <alignment horizontal="center" vertical="center"/>
      <protection locked="0"/>
    </xf>
    <xf numFmtId="0" fontId="40" fillId="2" borderId="94" xfId="0" applyFont="1" applyFill="1" applyBorder="1" applyAlignment="1" applyProtection="1">
      <alignment horizontal="center" vertical="center" wrapText="1"/>
      <protection locked="0"/>
    </xf>
    <xf numFmtId="0" fontId="40" fillId="0" borderId="96" xfId="0" applyFont="1" applyBorder="1" applyAlignment="1" applyProtection="1">
      <alignment horizontal="center" vertical="center" wrapText="1"/>
      <protection locked="0"/>
    </xf>
    <xf numFmtId="0" fontId="40" fillId="0" borderId="97" xfId="0" applyFont="1" applyBorder="1" applyAlignment="1" applyProtection="1">
      <alignment horizontal="center" vertical="center" wrapText="1"/>
      <protection locked="0"/>
    </xf>
    <xf numFmtId="1" fontId="40" fillId="0" borderId="97" xfId="0" applyNumberFormat="1" applyFont="1" applyBorder="1" applyAlignment="1" applyProtection="1">
      <alignment horizontal="center" vertical="center"/>
      <protection locked="0"/>
    </xf>
    <xf numFmtId="0" fontId="40" fillId="0" borderId="97" xfId="0" applyFont="1" applyBorder="1" applyAlignment="1" applyProtection="1">
      <alignment horizontal="center" vertical="center"/>
      <protection locked="0"/>
    </xf>
    <xf numFmtId="0" fontId="40" fillId="0" borderId="98" xfId="0" applyFont="1" applyBorder="1" applyAlignment="1" applyProtection="1">
      <alignment horizontal="center" vertical="center"/>
      <protection locked="0"/>
    </xf>
    <xf numFmtId="0" fontId="16" fillId="4" borderId="99" xfId="0" applyFont="1" applyFill="1" applyBorder="1" applyAlignment="1">
      <alignment horizontal="center" vertical="center"/>
    </xf>
    <xf numFmtId="0" fontId="16" fillId="4" borderId="100" xfId="0" applyFont="1" applyFill="1" applyBorder="1" applyAlignment="1">
      <alignment horizontal="center" vertical="center"/>
    </xf>
    <xf numFmtId="0" fontId="16" fillId="4" borderId="101" xfId="0" applyFont="1" applyFill="1" applyBorder="1" applyAlignment="1">
      <alignment horizontal="center" vertical="center"/>
    </xf>
    <xf numFmtId="0" fontId="41" fillId="3" borderId="102" xfId="0" applyFont="1" applyFill="1" applyBorder="1" applyAlignment="1">
      <alignment horizontal="center" vertical="center"/>
    </xf>
    <xf numFmtId="0" fontId="41" fillId="3" borderId="103" xfId="0" applyFont="1" applyFill="1" applyBorder="1" applyAlignment="1">
      <alignment horizontal="center" vertical="center"/>
    </xf>
    <xf numFmtId="0" fontId="41" fillId="3" borderId="104" xfId="0" applyFont="1" applyFill="1" applyBorder="1" applyAlignment="1">
      <alignment horizontal="center" vertical="center"/>
    </xf>
    <xf numFmtId="0" fontId="41" fillId="3" borderId="105" xfId="0" applyFont="1" applyFill="1" applyBorder="1" applyAlignment="1">
      <alignment horizontal="center" vertical="center"/>
    </xf>
    <xf numFmtId="0" fontId="41" fillId="3" borderId="106" xfId="0" applyFont="1" applyFill="1" applyBorder="1" applyAlignment="1">
      <alignment horizontal="center" vertical="center"/>
    </xf>
    <xf numFmtId="0" fontId="41" fillId="3" borderId="107" xfId="0" applyFont="1" applyFill="1" applyBorder="1" applyAlignment="1">
      <alignment horizontal="center" vertical="center"/>
    </xf>
    <xf numFmtId="0" fontId="22" fillId="4" borderId="3" xfId="0" applyFont="1" applyFill="1" applyBorder="1" applyAlignment="1">
      <alignment horizontal="center" vertical="center"/>
    </xf>
    <xf numFmtId="0" fontId="42" fillId="3" borderId="16" xfId="0" applyFont="1" applyFill="1" applyBorder="1" applyAlignment="1">
      <alignment horizontal="center" vertical="center"/>
    </xf>
    <xf numFmtId="0" fontId="42" fillId="3" borderId="17" xfId="0" applyFont="1" applyFill="1" applyBorder="1" applyAlignment="1">
      <alignment horizontal="center" vertical="center"/>
    </xf>
    <xf numFmtId="0" fontId="42" fillId="3" borderId="18" xfId="0" applyFont="1" applyFill="1" applyBorder="1" applyAlignment="1">
      <alignment horizontal="center" vertical="center"/>
    </xf>
    <xf numFmtId="0" fontId="43" fillId="3" borderId="19" xfId="0" applyFont="1" applyFill="1" applyBorder="1"/>
    <xf numFmtId="0" fontId="43" fillId="3" borderId="0" xfId="0" applyFont="1" applyFill="1" applyBorder="1" applyAlignment="1"/>
    <xf numFmtId="0" fontId="43" fillId="3" borderId="0" xfId="0" applyFont="1" applyFill="1" applyBorder="1" applyAlignment="1">
      <alignment horizontal="left"/>
    </xf>
    <xf numFmtId="0" fontId="43" fillId="3" borderId="0" xfId="0" applyFont="1" applyFill="1" applyBorder="1"/>
    <xf numFmtId="0" fontId="43" fillId="3" borderId="0" xfId="0" applyFont="1" applyFill="1" applyBorder="1" applyAlignment="1">
      <alignment horizontal="center"/>
    </xf>
    <xf numFmtId="0" fontId="44" fillId="3" borderId="1" xfId="0" applyFont="1" applyFill="1" applyBorder="1" applyAlignment="1">
      <alignment horizontal="center"/>
    </xf>
    <xf numFmtId="0" fontId="43" fillId="3" borderId="20" xfId="0" applyFont="1" applyFill="1" applyBorder="1"/>
    <xf numFmtId="0" fontId="44" fillId="3" borderId="2" xfId="0" applyFont="1" applyFill="1" applyBorder="1" applyAlignment="1">
      <alignment horizontal="center"/>
    </xf>
    <xf numFmtId="0" fontId="41" fillId="3" borderId="0" xfId="0" applyFont="1" applyFill="1"/>
    <xf numFmtId="0" fontId="49" fillId="3" borderId="21" xfId="0" applyFont="1" applyFill="1" applyBorder="1"/>
    <xf numFmtId="0" fontId="49" fillId="3" borderId="1" xfId="0" applyFont="1" applyFill="1" applyBorder="1"/>
    <xf numFmtId="0" fontId="49" fillId="3" borderId="22" xfId="0" applyFont="1" applyFill="1" applyBorder="1"/>
    <xf numFmtId="0" fontId="49" fillId="3" borderId="0" xfId="0" applyFont="1" applyFill="1"/>
    <xf numFmtId="0" fontId="44" fillId="0" borderId="3" xfId="4" applyFont="1" applyBorder="1"/>
    <xf numFmtId="0" fontId="44" fillId="3" borderId="3" xfId="6" applyFont="1" applyFill="1" applyBorder="1" applyAlignment="1">
      <alignment wrapText="1"/>
    </xf>
    <xf numFmtId="0" fontId="44" fillId="3" borderId="0" xfId="6" applyFont="1" applyFill="1" applyAlignment="1">
      <alignment wrapText="1"/>
    </xf>
    <xf numFmtId="0" fontId="23" fillId="4" borderId="3" xfId="6" applyFont="1" applyFill="1" applyBorder="1" applyAlignment="1">
      <alignment horizontal="center"/>
    </xf>
    <xf numFmtId="0" fontId="23" fillId="4" borderId="3" xfId="6" applyFont="1" applyFill="1" applyBorder="1" applyAlignment="1">
      <alignment horizontal="center" wrapText="1"/>
    </xf>
    <xf numFmtId="0" fontId="23" fillId="4" borderId="3" xfId="0" applyFont="1" applyFill="1" applyBorder="1" applyAlignment="1">
      <alignment horizontal="left" wrapText="1"/>
    </xf>
    <xf numFmtId="0" fontId="23" fillId="4" borderId="3" xfId="0" applyFont="1" applyFill="1" applyBorder="1" applyAlignment="1">
      <alignment horizontal="left"/>
    </xf>
    <xf numFmtId="0" fontId="43" fillId="3" borderId="3" xfId="0" applyFont="1" applyFill="1" applyBorder="1" applyAlignment="1">
      <alignment horizontal="center" vertical="center"/>
    </xf>
    <xf numFmtId="0" fontId="41" fillId="3" borderId="3" xfId="0" applyFont="1" applyFill="1" applyBorder="1" applyAlignment="1">
      <alignment horizontal="center" vertical="center"/>
    </xf>
    <xf numFmtId="0" fontId="44" fillId="3" borderId="3" xfId="0" applyFont="1" applyFill="1" applyBorder="1" applyAlignment="1">
      <alignment horizontal="left" vertical="center"/>
    </xf>
    <xf numFmtId="0" fontId="44" fillId="3" borderId="3" xfId="0" applyFont="1" applyFill="1" applyBorder="1" applyAlignment="1">
      <alignment vertical="center" wrapText="1"/>
    </xf>
    <xf numFmtId="0" fontId="44" fillId="3" borderId="3" xfId="0" applyFont="1" applyFill="1" applyBorder="1" applyAlignment="1">
      <alignment horizontal="center" vertical="center"/>
    </xf>
    <xf numFmtId="0" fontId="44" fillId="3" borderId="3" xfId="0" applyFont="1" applyFill="1" applyBorder="1" applyAlignment="1">
      <alignment horizontal="left" vertical="center" wrapText="1"/>
    </xf>
    <xf numFmtId="0" fontId="44" fillId="3" borderId="3" xfId="0" applyFont="1" applyFill="1" applyBorder="1" applyAlignment="1">
      <alignment vertical="center"/>
    </xf>
    <xf numFmtId="0" fontId="44" fillId="3" borderId="23" xfId="0" applyFont="1" applyFill="1" applyBorder="1" applyAlignment="1">
      <alignment horizontal="left" vertical="center" wrapText="1"/>
    </xf>
    <xf numFmtId="0" fontId="44" fillId="3" borderId="23" xfId="0" applyFont="1" applyFill="1" applyBorder="1" applyAlignment="1">
      <alignment vertical="center" wrapText="1"/>
    </xf>
    <xf numFmtId="0" fontId="44" fillId="3" borderId="23" xfId="0" applyFont="1" applyFill="1" applyBorder="1" applyAlignment="1">
      <alignment horizontal="center" vertical="center"/>
    </xf>
    <xf numFmtId="0" fontId="0" fillId="4" borderId="19" xfId="0" applyFill="1" applyBorder="1"/>
    <xf numFmtId="0" fontId="0" fillId="4" borderId="0" xfId="0" applyFill="1" applyBorder="1"/>
    <xf numFmtId="0" fontId="0" fillId="4" borderId="20" xfId="0" applyFill="1" applyBorder="1"/>
    <xf numFmtId="0" fontId="44" fillId="3" borderId="24" xfId="0" applyFont="1" applyFill="1" applyBorder="1" applyAlignment="1">
      <alignment horizontal="center"/>
    </xf>
    <xf numFmtId="9" fontId="44" fillId="3" borderId="3" xfId="7" applyFont="1" applyFill="1" applyBorder="1" applyAlignment="1">
      <alignment horizontal="center" vertical="center"/>
    </xf>
    <xf numFmtId="0" fontId="44" fillId="3" borderId="16" xfId="0" applyFont="1" applyFill="1" applyBorder="1" applyAlignment="1">
      <alignment horizontal="left" vertical="center"/>
    </xf>
    <xf numFmtId="0" fontId="44" fillId="3" borderId="17" xfId="0" applyFont="1" applyFill="1" applyBorder="1" applyAlignment="1">
      <alignment horizontal="left" vertical="center"/>
    </xf>
    <xf numFmtId="0" fontId="44" fillId="3" borderId="2" xfId="0" applyFont="1" applyFill="1" applyBorder="1" applyAlignment="1">
      <alignment horizontal="left"/>
    </xf>
    <xf numFmtId="0" fontId="44" fillId="3" borderId="36" xfId="0" applyFont="1" applyFill="1" applyBorder="1" applyAlignment="1">
      <alignment horizontal="left"/>
    </xf>
    <xf numFmtId="0" fontId="53" fillId="3" borderId="25" xfId="5" applyFont="1" applyFill="1" applyBorder="1" applyAlignment="1">
      <alignment horizontal="left"/>
    </xf>
    <xf numFmtId="0" fontId="57" fillId="3" borderId="26" xfId="5" applyFont="1" applyFill="1" applyBorder="1" applyAlignment="1">
      <alignment horizontal="left"/>
    </xf>
    <xf numFmtId="0" fontId="36" fillId="3" borderId="27" xfId="5" applyFont="1" applyFill="1" applyBorder="1" applyAlignment="1"/>
    <xf numFmtId="0" fontId="53" fillId="3" borderId="31" xfId="5" applyFont="1" applyFill="1" applyBorder="1" applyAlignment="1" applyProtection="1">
      <alignment horizontal="left" wrapText="1"/>
      <protection locked="0"/>
    </xf>
    <xf numFmtId="0" fontId="58" fillId="3" borderId="31" xfId="5" applyFont="1" applyFill="1" applyBorder="1" applyAlignment="1" applyProtection="1">
      <alignment horizontal="center" vertical="center" textRotation="90" wrapText="1"/>
      <protection locked="0"/>
    </xf>
    <xf numFmtId="0" fontId="49" fillId="3" borderId="32" xfId="5" applyFont="1" applyFill="1" applyBorder="1" applyAlignment="1" applyProtection="1">
      <alignment horizontal="center" vertical="center" textRotation="90" wrapText="1"/>
      <protection locked="0"/>
    </xf>
    <xf numFmtId="0" fontId="49" fillId="3" borderId="25" xfId="5" applyFont="1" applyFill="1" applyBorder="1" applyAlignment="1" applyProtection="1">
      <alignment horizontal="center" vertical="center" textRotation="90" wrapText="1"/>
      <protection locked="0"/>
    </xf>
    <xf numFmtId="0" fontId="44" fillId="3" borderId="33" xfId="5" applyFont="1" applyFill="1" applyBorder="1" applyAlignment="1" applyProtection="1">
      <alignment horizontal="left" vertical="center" wrapText="1"/>
      <protection locked="0"/>
    </xf>
    <xf numFmtId="0" fontId="44" fillId="3" borderId="35" xfId="5" applyFont="1" applyFill="1" applyBorder="1" applyAlignment="1" applyProtection="1">
      <alignment horizontal="left" vertical="center" wrapText="1"/>
      <protection locked="0"/>
    </xf>
    <xf numFmtId="0" fontId="44" fillId="3" borderId="35" xfId="5" applyFont="1" applyFill="1" applyBorder="1" applyAlignment="1">
      <alignment horizontal="left" vertical="center" wrapText="1"/>
    </xf>
    <xf numFmtId="0" fontId="44" fillId="3" borderId="37" xfId="5" applyFont="1" applyFill="1" applyBorder="1" applyAlignment="1">
      <alignment horizontal="left" vertical="center" wrapText="1"/>
    </xf>
    <xf numFmtId="0" fontId="44" fillId="3" borderId="39" xfId="5" applyFont="1" applyFill="1" applyBorder="1" applyAlignment="1">
      <alignment horizontal="left" vertical="center" wrapText="1"/>
    </xf>
    <xf numFmtId="0" fontId="44" fillId="3" borderId="27" xfId="5" applyFont="1" applyFill="1" applyBorder="1" applyAlignment="1">
      <alignment horizontal="left" vertical="center"/>
    </xf>
    <xf numFmtId="0" fontId="44" fillId="3" borderId="0" xfId="5" applyFont="1" applyFill="1" applyBorder="1" applyAlignment="1">
      <alignment horizontal="left" vertical="center"/>
    </xf>
    <xf numFmtId="0" fontId="50" fillId="3" borderId="0" xfId="5" applyFont="1" applyFill="1" applyBorder="1" applyAlignment="1">
      <alignment horizontal="left" vertical="center"/>
    </xf>
    <xf numFmtId="0" fontId="43" fillId="3" borderId="0" xfId="5" applyFont="1" applyFill="1" applyBorder="1" applyAlignment="1">
      <alignment horizontal="left" vertical="center"/>
    </xf>
    <xf numFmtId="0" fontId="50" fillId="3" borderId="0" xfId="5" applyFont="1" applyFill="1" applyAlignment="1">
      <alignment horizontal="left" vertical="center"/>
    </xf>
    <xf numFmtId="0" fontId="44" fillId="3" borderId="22" xfId="5" applyFont="1" applyFill="1" applyBorder="1" applyAlignment="1" applyProtection="1">
      <alignment horizontal="center" vertical="center" wrapText="1"/>
      <protection locked="0" hidden="1"/>
    </xf>
    <xf numFmtId="0" fontId="44" fillId="3" borderId="36" xfId="5" applyFont="1" applyFill="1" applyBorder="1" applyAlignment="1" applyProtection="1">
      <alignment horizontal="center" vertical="center" wrapText="1"/>
      <protection locked="0" hidden="1"/>
    </xf>
    <xf numFmtId="0" fontId="44" fillId="3" borderId="22" xfId="5" applyFont="1" applyFill="1" applyBorder="1" applyAlignment="1">
      <alignment horizontal="center" vertical="center" wrapText="1"/>
    </xf>
    <xf numFmtId="0" fontId="44" fillId="3" borderId="24" xfId="5" applyFont="1" applyFill="1" applyBorder="1" applyAlignment="1">
      <alignment horizontal="center" vertical="center" wrapText="1"/>
    </xf>
    <xf numFmtId="0" fontId="44" fillId="3" borderId="36" xfId="5" applyFont="1" applyFill="1" applyBorder="1" applyAlignment="1">
      <alignment horizontal="center" vertical="center" wrapText="1"/>
    </xf>
    <xf numFmtId="0" fontId="44" fillId="3" borderId="3" xfId="5" applyFont="1" applyFill="1" applyBorder="1" applyAlignment="1">
      <alignment horizontal="center" vertical="center" wrapText="1"/>
    </xf>
    <xf numFmtId="0" fontId="44" fillId="3" borderId="40" xfId="5" applyFont="1" applyFill="1" applyBorder="1" applyAlignment="1">
      <alignment horizontal="center" vertical="center" wrapText="1"/>
    </xf>
    <xf numFmtId="0" fontId="44" fillId="3" borderId="41" xfId="5" applyFont="1" applyFill="1" applyBorder="1" applyAlignment="1">
      <alignment horizontal="center" vertical="center" wrapText="1"/>
    </xf>
    <xf numFmtId="0" fontId="44" fillId="3" borderId="43" xfId="5" applyFont="1" applyFill="1" applyBorder="1" applyAlignment="1">
      <alignment horizontal="center" vertical="center"/>
    </xf>
    <xf numFmtId="0" fontId="44" fillId="3" borderId="44" xfId="5" applyFont="1" applyFill="1" applyBorder="1" applyAlignment="1">
      <alignment horizontal="center" vertical="center"/>
    </xf>
    <xf numFmtId="0" fontId="44" fillId="3" borderId="34" xfId="5" applyFont="1" applyFill="1" applyBorder="1" applyAlignment="1">
      <alignment horizontal="center" vertical="center" wrapText="1"/>
    </xf>
    <xf numFmtId="0" fontId="44" fillId="3" borderId="38" xfId="5" applyFont="1" applyFill="1" applyBorder="1" applyAlignment="1">
      <alignment horizontal="center" vertical="center" wrapText="1"/>
    </xf>
    <xf numFmtId="0" fontId="44" fillId="3" borderId="42" xfId="5" applyFont="1" applyFill="1" applyBorder="1" applyAlignment="1">
      <alignment horizontal="center" vertical="center" wrapText="1"/>
    </xf>
    <xf numFmtId="0" fontId="44" fillId="3" borderId="45" xfId="5" applyFont="1" applyFill="1" applyBorder="1" applyAlignment="1">
      <alignment horizontal="center" vertical="center"/>
    </xf>
    <xf numFmtId="0" fontId="4" fillId="4" borderId="28" xfId="5" applyFont="1" applyFill="1" applyBorder="1" applyAlignment="1"/>
    <xf numFmtId="0" fontId="4" fillId="4" borderId="29" xfId="5" applyFont="1" applyFill="1" applyBorder="1" applyAlignment="1"/>
    <xf numFmtId="0" fontId="5" fillId="4" borderId="28" xfId="5" applyFont="1" applyFill="1" applyBorder="1" applyAlignment="1"/>
    <xf numFmtId="0" fontId="5" fillId="4" borderId="29" xfId="5" applyFont="1" applyFill="1" applyBorder="1" applyAlignment="1"/>
    <xf numFmtId="0" fontId="4" fillId="4" borderId="28" xfId="5" applyFont="1" applyFill="1" applyBorder="1" applyAlignment="1">
      <alignment horizontal="center"/>
    </xf>
    <xf numFmtId="0" fontId="4" fillId="4" borderId="29" xfId="5" applyFont="1" applyFill="1" applyBorder="1" applyAlignment="1">
      <alignment horizontal="center"/>
    </xf>
    <xf numFmtId="0" fontId="4" fillId="4" borderId="30" xfId="5" applyFont="1" applyFill="1" applyBorder="1" applyAlignment="1">
      <alignment horizontal="center"/>
    </xf>
    <xf numFmtId="0" fontId="49" fillId="3" borderId="109" xfId="0" applyFont="1" applyFill="1" applyBorder="1"/>
    <xf numFmtId="0" fontId="49" fillId="3" borderId="0" xfId="0" applyFont="1" applyFill="1" applyBorder="1"/>
    <xf numFmtId="0" fontId="49" fillId="3" borderId="110" xfId="0" applyFont="1" applyFill="1" applyBorder="1" applyAlignment="1">
      <alignment horizontal="center"/>
    </xf>
    <xf numFmtId="0" fontId="49" fillId="3" borderId="111" xfId="0" applyFont="1" applyFill="1" applyBorder="1"/>
    <xf numFmtId="0" fontId="49" fillId="3" borderId="108" xfId="0" applyFont="1" applyFill="1" applyBorder="1"/>
    <xf numFmtId="0" fontId="49" fillId="3" borderId="108" xfId="0" applyFont="1" applyFill="1" applyBorder="1" applyAlignment="1">
      <alignment horizontal="center"/>
    </xf>
    <xf numFmtId="0" fontId="44" fillId="0" borderId="122" xfId="4" applyFont="1" applyBorder="1" applyAlignment="1">
      <alignment horizontal="center"/>
    </xf>
    <xf numFmtId="0" fontId="44" fillId="0" borderId="108" xfId="4" applyFont="1" applyBorder="1" applyAlignment="1">
      <alignment horizontal="center"/>
    </xf>
    <xf numFmtId="0" fontId="49" fillId="0" borderId="108" xfId="0" applyFont="1" applyBorder="1" applyAlignment="1">
      <alignment horizontal="center" wrapText="1"/>
    </xf>
    <xf numFmtId="0" fontId="49" fillId="0" borderId="123" xfId="0" applyFont="1" applyBorder="1" applyAlignment="1">
      <alignment horizontal="center"/>
    </xf>
    <xf numFmtId="0" fontId="44" fillId="0" borderId="124" xfId="4" applyFont="1" applyBorder="1" applyAlignment="1">
      <alignment horizontal="center"/>
    </xf>
    <xf numFmtId="0" fontId="44" fillId="0" borderId="125" xfId="4" applyFont="1" applyBorder="1" applyAlignment="1">
      <alignment horizontal="center"/>
    </xf>
    <xf numFmtId="0" fontId="49" fillId="0" borderId="125" xfId="0" applyFont="1" applyBorder="1" applyAlignment="1">
      <alignment horizontal="center" wrapText="1"/>
    </xf>
    <xf numFmtId="0" fontId="49" fillId="0" borderId="126" xfId="0" applyFont="1" applyBorder="1" applyAlignment="1">
      <alignment horizontal="center"/>
    </xf>
    <xf numFmtId="0" fontId="66" fillId="3" borderId="0" xfId="2" applyFont="1" applyFill="1" applyAlignment="1">
      <alignment horizontal="center"/>
    </xf>
    <xf numFmtId="0" fontId="41" fillId="3" borderId="0" xfId="0" applyFont="1" applyFill="1" applyAlignment="1">
      <alignment horizontal="center"/>
    </xf>
    <xf numFmtId="0" fontId="41" fillId="3" borderId="49" xfId="0" applyFont="1" applyFill="1" applyBorder="1" applyAlignment="1">
      <alignment horizontal="center"/>
    </xf>
    <xf numFmtId="0" fontId="41" fillId="3" borderId="50" xfId="0" applyFont="1" applyFill="1" applyBorder="1" applyAlignment="1">
      <alignment horizontal="center"/>
    </xf>
    <xf numFmtId="170" fontId="41" fillId="3" borderId="51" xfId="0" applyNumberFormat="1" applyFont="1" applyFill="1" applyBorder="1" applyAlignment="1">
      <alignment horizontal="center"/>
    </xf>
    <xf numFmtId="170" fontId="41" fillId="3" borderId="52" xfId="0" applyNumberFormat="1" applyFont="1" applyFill="1" applyBorder="1" applyAlignment="1">
      <alignment horizontal="center"/>
    </xf>
    <xf numFmtId="0" fontId="41" fillId="3" borderId="51" xfId="0" applyFont="1" applyFill="1" applyBorder="1" applyAlignment="1">
      <alignment horizontal="center"/>
    </xf>
    <xf numFmtId="0" fontId="41" fillId="3" borderId="52" xfId="0" applyFont="1" applyFill="1" applyBorder="1" applyAlignment="1">
      <alignment horizontal="center"/>
    </xf>
    <xf numFmtId="0" fontId="41" fillId="3" borderId="53" xfId="0" applyFont="1" applyFill="1" applyBorder="1" applyAlignment="1">
      <alignment horizontal="center"/>
    </xf>
    <xf numFmtId="0" fontId="41" fillId="3" borderId="10" xfId="0" applyFont="1" applyFill="1" applyBorder="1" applyAlignment="1">
      <alignment horizontal="center"/>
    </xf>
    <xf numFmtId="170" fontId="41" fillId="3" borderId="11" xfId="0" applyNumberFormat="1" applyFont="1" applyFill="1" applyBorder="1" applyAlignment="1">
      <alignment horizontal="center"/>
    </xf>
    <xf numFmtId="170" fontId="41" fillId="3" borderId="12" xfId="7" applyNumberFormat="1" applyFont="1" applyFill="1" applyBorder="1" applyAlignment="1">
      <alignment horizontal="center"/>
    </xf>
    <xf numFmtId="171" fontId="41" fillId="3" borderId="11" xfId="0" applyNumberFormat="1" applyFont="1" applyFill="1" applyBorder="1" applyAlignment="1">
      <alignment horizontal="center"/>
    </xf>
    <xf numFmtId="171" fontId="41" fillId="3" borderId="12" xfId="7" applyNumberFormat="1" applyFont="1" applyFill="1" applyBorder="1" applyAlignment="1">
      <alignment horizontal="center"/>
    </xf>
    <xf numFmtId="0" fontId="41" fillId="3" borderId="54" xfId="0" applyFont="1" applyFill="1" applyBorder="1" applyAlignment="1">
      <alignment horizontal="center"/>
    </xf>
    <xf numFmtId="0" fontId="41" fillId="3" borderId="13" xfId="0" applyFont="1" applyFill="1" applyBorder="1" applyAlignment="1">
      <alignment horizontal="center"/>
    </xf>
    <xf numFmtId="170" fontId="41" fillId="3" borderId="14" xfId="0" applyNumberFormat="1" applyFont="1" applyFill="1" applyBorder="1" applyAlignment="1">
      <alignment horizontal="center"/>
    </xf>
    <xf numFmtId="170" fontId="41" fillId="3" borderId="15" xfId="7" applyNumberFormat="1" applyFont="1" applyFill="1" applyBorder="1" applyAlignment="1">
      <alignment horizontal="center"/>
    </xf>
    <xf numFmtId="171" fontId="41" fillId="3" borderId="14" xfId="0" applyNumberFormat="1" applyFont="1" applyFill="1" applyBorder="1" applyAlignment="1">
      <alignment horizontal="center"/>
    </xf>
    <xf numFmtId="171" fontId="41" fillId="3" borderId="15" xfId="7" applyNumberFormat="1" applyFont="1" applyFill="1" applyBorder="1" applyAlignment="1">
      <alignment horizontal="center"/>
    </xf>
    <xf numFmtId="170" fontId="41" fillId="3" borderId="0" xfId="0" applyNumberFormat="1" applyFont="1" applyFill="1" applyAlignment="1">
      <alignment horizontal="center"/>
    </xf>
    <xf numFmtId="0" fontId="67" fillId="3" borderId="55" xfId="0" applyFont="1" applyFill="1" applyBorder="1"/>
    <xf numFmtId="0" fontId="68" fillId="3" borderId="56" xfId="0" applyFont="1" applyFill="1" applyBorder="1" applyAlignment="1" applyProtection="1">
      <alignment horizontal="center"/>
      <protection locked="0"/>
    </xf>
    <xf numFmtId="0" fontId="67" fillId="3" borderId="57" xfId="0" applyFont="1" applyFill="1" applyBorder="1"/>
    <xf numFmtId="2" fontId="68" fillId="3" borderId="58" xfId="0" applyNumberFormat="1" applyFont="1" applyFill="1" applyBorder="1" applyAlignment="1" applyProtection="1">
      <alignment horizontal="center"/>
      <protection locked="0"/>
    </xf>
    <xf numFmtId="0" fontId="67" fillId="3" borderId="59" xfId="0" applyFont="1" applyFill="1" applyBorder="1"/>
    <xf numFmtId="2" fontId="68" fillId="3" borderId="60" xfId="0" applyNumberFormat="1" applyFont="1" applyFill="1" applyBorder="1" applyAlignment="1" applyProtection="1">
      <alignment horizontal="center"/>
      <protection locked="0"/>
    </xf>
    <xf numFmtId="0" fontId="69" fillId="3" borderId="61" xfId="0" applyFont="1" applyFill="1" applyBorder="1"/>
    <xf numFmtId="0" fontId="69" fillId="3" borderId="20" xfId="0" applyFont="1" applyFill="1" applyBorder="1" applyAlignment="1">
      <alignment horizontal="center"/>
    </xf>
    <xf numFmtId="0" fontId="69" fillId="3" borderId="57" xfId="0" applyFont="1" applyFill="1" applyBorder="1"/>
    <xf numFmtId="0" fontId="69" fillId="3" borderId="58" xfId="0" applyFont="1" applyFill="1" applyBorder="1" applyAlignment="1">
      <alignment horizontal="center"/>
    </xf>
    <xf numFmtId="0" fontId="69" fillId="3" borderId="62" xfId="0" applyFont="1" applyFill="1" applyBorder="1"/>
    <xf numFmtId="0" fontId="69" fillId="3" borderId="22" xfId="0" applyFont="1" applyFill="1" applyBorder="1" applyAlignment="1">
      <alignment horizontal="center"/>
    </xf>
    <xf numFmtId="0" fontId="71" fillId="3" borderId="0" xfId="3" applyFont="1" applyFill="1"/>
    <xf numFmtId="2" fontId="71" fillId="3" borderId="0" xfId="3" applyNumberFormat="1" applyFont="1" applyFill="1" applyAlignment="1">
      <alignment horizontal="center"/>
    </xf>
    <xf numFmtId="0" fontId="71" fillId="3" borderId="0" xfId="3" applyFont="1" applyFill="1" applyAlignment="1">
      <alignment horizontal="center"/>
    </xf>
    <xf numFmtId="2" fontId="72" fillId="3" borderId="0" xfId="3" applyNumberFormat="1" applyFont="1" applyFill="1" applyAlignment="1">
      <alignment horizontal="left"/>
    </xf>
    <xf numFmtId="2" fontId="73" fillId="3" borderId="29" xfId="3" applyNumberFormat="1" applyFont="1" applyFill="1" applyBorder="1" applyAlignment="1">
      <alignment horizontal="center"/>
    </xf>
    <xf numFmtId="0" fontId="73" fillId="3" borderId="29" xfId="3" applyFont="1" applyFill="1" applyBorder="1" applyAlignment="1">
      <alignment horizontal="center"/>
    </xf>
    <xf numFmtId="165" fontId="73" fillId="3" borderId="20" xfId="3" applyNumberFormat="1" applyFont="1" applyFill="1" applyBorder="1" applyAlignment="1">
      <alignment horizontal="center"/>
    </xf>
    <xf numFmtId="166" fontId="71" fillId="3" borderId="24" xfId="3" applyNumberFormat="1" applyFont="1" applyFill="1" applyBorder="1" applyAlignment="1">
      <alignment horizontal="center"/>
    </xf>
    <xf numFmtId="166" fontId="71" fillId="3" borderId="3" xfId="3" applyNumberFormat="1" applyFont="1" applyFill="1" applyBorder="1" applyAlignment="1">
      <alignment horizontal="center"/>
    </xf>
    <xf numFmtId="0" fontId="35" fillId="3" borderId="0" xfId="3" applyFont="1" applyFill="1"/>
    <xf numFmtId="0" fontId="74" fillId="3" borderId="0" xfId="3" applyFont="1" applyFill="1"/>
    <xf numFmtId="167" fontId="71" fillId="3" borderId="24" xfId="3" applyNumberFormat="1" applyFont="1" applyFill="1" applyBorder="1" applyAlignment="1">
      <alignment horizontal="center"/>
    </xf>
    <xf numFmtId="167" fontId="71" fillId="3" borderId="3" xfId="3" applyNumberFormat="1" applyFont="1" applyFill="1" applyBorder="1" applyAlignment="1">
      <alignment horizontal="center"/>
    </xf>
    <xf numFmtId="167" fontId="71" fillId="3" borderId="46" xfId="3" applyNumberFormat="1" applyFont="1" applyFill="1" applyBorder="1" applyAlignment="1">
      <alignment horizontal="center"/>
    </xf>
    <xf numFmtId="0" fontId="75" fillId="3" borderId="0" xfId="3" applyFont="1" applyFill="1" applyAlignment="1">
      <alignment horizontal="left"/>
    </xf>
    <xf numFmtId="0" fontId="73" fillId="3" borderId="0" xfId="3" applyFont="1" applyFill="1" applyAlignment="1">
      <alignment horizontal="center"/>
    </xf>
    <xf numFmtId="0" fontId="54" fillId="3" borderId="0" xfId="3" applyFont="1" applyFill="1"/>
    <xf numFmtId="0" fontId="53" fillId="3" borderId="29" xfId="3" applyFont="1" applyFill="1" applyBorder="1" applyAlignment="1">
      <alignment horizontal="center"/>
    </xf>
    <xf numFmtId="167" fontId="53" fillId="3" borderId="29" xfId="3" applyNumberFormat="1" applyFont="1" applyFill="1" applyBorder="1" applyAlignment="1">
      <alignment horizontal="center"/>
    </xf>
    <xf numFmtId="0" fontId="54" fillId="3" borderId="0" xfId="3" applyFont="1" applyFill="1" applyAlignment="1">
      <alignment horizontal="center"/>
    </xf>
    <xf numFmtId="167" fontId="54" fillId="3" borderId="24" xfId="3" applyNumberFormat="1" applyFont="1" applyFill="1" applyBorder="1" applyAlignment="1">
      <alignment horizontal="center"/>
    </xf>
    <xf numFmtId="167" fontId="54" fillId="3" borderId="3" xfId="3" applyNumberFormat="1" applyFont="1" applyFill="1" applyBorder="1" applyAlignment="1">
      <alignment horizontal="center"/>
    </xf>
    <xf numFmtId="0" fontId="54" fillId="3" borderId="29" xfId="3" applyFont="1" applyFill="1" applyBorder="1" applyAlignment="1">
      <alignment horizontal="center"/>
    </xf>
    <xf numFmtId="167" fontId="54" fillId="3" borderId="46" xfId="3" applyNumberFormat="1" applyFont="1" applyFill="1" applyBorder="1" applyAlignment="1">
      <alignment horizontal="center"/>
    </xf>
    <xf numFmtId="0" fontId="77" fillId="3" borderId="0" xfId="3" applyFont="1" applyFill="1" applyAlignment="1">
      <alignment horizontal="left"/>
    </xf>
    <xf numFmtId="0" fontId="53" fillId="3" borderId="0" xfId="3" applyFont="1" applyFill="1" applyAlignment="1">
      <alignment horizontal="center"/>
    </xf>
    <xf numFmtId="0" fontId="77" fillId="3" borderId="0" xfId="3" applyFont="1" applyFill="1" applyBorder="1" applyAlignment="1">
      <alignment horizontal="left"/>
    </xf>
    <xf numFmtId="0" fontId="49" fillId="3" borderId="0" xfId="3" applyFont="1" applyFill="1"/>
    <xf numFmtId="0" fontId="36" fillId="3" borderId="0" xfId="3" applyFont="1" applyFill="1"/>
    <xf numFmtId="0" fontId="79" fillId="3" borderId="0" xfId="3" applyFont="1" applyFill="1"/>
    <xf numFmtId="0" fontId="79" fillId="3" borderId="0" xfId="3" applyFont="1" applyFill="1" applyAlignment="1">
      <alignment horizontal="center"/>
    </xf>
    <xf numFmtId="2" fontId="71" fillId="3" borderId="24" xfId="3" applyNumberFormat="1" applyFont="1" applyFill="1" applyBorder="1" applyAlignment="1">
      <alignment horizontal="center"/>
    </xf>
    <xf numFmtId="2" fontId="71" fillId="3" borderId="3" xfId="3" applyNumberFormat="1" applyFont="1" applyFill="1" applyBorder="1" applyAlignment="1">
      <alignment horizontal="center"/>
    </xf>
    <xf numFmtId="2" fontId="71" fillId="3" borderId="46" xfId="3" applyNumberFormat="1" applyFont="1" applyFill="1" applyBorder="1" applyAlignment="1">
      <alignment horizontal="center"/>
    </xf>
    <xf numFmtId="0" fontId="75" fillId="3" borderId="0" xfId="3" applyFont="1" applyFill="1" applyAlignment="1">
      <alignment horizontal="right"/>
    </xf>
    <xf numFmtId="0" fontId="76" fillId="3" borderId="0" xfId="2" applyFont="1" applyFill="1"/>
    <xf numFmtId="0" fontId="75" fillId="3" borderId="0" xfId="3" applyFont="1" applyFill="1"/>
    <xf numFmtId="0" fontId="54" fillId="3" borderId="0" xfId="0" applyFont="1" applyFill="1" applyBorder="1" applyAlignment="1">
      <alignment horizontal="right"/>
    </xf>
    <xf numFmtId="0" fontId="73" fillId="3" borderId="31" xfId="3" applyFont="1" applyFill="1" applyBorder="1" applyAlignment="1">
      <alignment horizontal="center"/>
    </xf>
    <xf numFmtId="0" fontId="73" fillId="3" borderId="25" xfId="3" applyFont="1" applyFill="1" applyBorder="1" applyAlignment="1">
      <alignment horizontal="center"/>
    </xf>
    <xf numFmtId="167" fontId="73" fillId="3" borderId="25" xfId="3" applyNumberFormat="1" applyFont="1" applyFill="1" applyBorder="1" applyAlignment="1">
      <alignment horizontal="center"/>
    </xf>
    <xf numFmtId="0" fontId="73" fillId="3" borderId="47" xfId="3" applyFont="1" applyFill="1" applyBorder="1" applyAlignment="1">
      <alignment horizontal="center"/>
    </xf>
    <xf numFmtId="168" fontId="71" fillId="3" borderId="24" xfId="3" applyNumberFormat="1" applyFont="1" applyFill="1" applyBorder="1" applyAlignment="1">
      <alignment horizontal="center"/>
    </xf>
    <xf numFmtId="169" fontId="71" fillId="3" borderId="24" xfId="3" applyNumberFormat="1" applyFont="1" applyFill="1" applyBorder="1" applyAlignment="1">
      <alignment horizontal="center"/>
    </xf>
    <xf numFmtId="167" fontId="71" fillId="3" borderId="34" xfId="3" applyNumberFormat="1" applyFont="1" applyFill="1" applyBorder="1" applyAlignment="1">
      <alignment horizontal="center"/>
    </xf>
    <xf numFmtId="167" fontId="71" fillId="3" borderId="38" xfId="3" applyNumberFormat="1" applyFont="1" applyFill="1" applyBorder="1" applyAlignment="1">
      <alignment horizontal="center"/>
    </xf>
    <xf numFmtId="0" fontId="73" fillId="3" borderId="28" xfId="3" applyFont="1" applyFill="1" applyBorder="1" applyAlignment="1">
      <alignment horizontal="center"/>
    </xf>
    <xf numFmtId="167" fontId="71" fillId="3" borderId="48" xfId="3" applyNumberFormat="1" applyFont="1" applyFill="1" applyBorder="1" applyAlignment="1">
      <alignment horizontal="center"/>
    </xf>
    <xf numFmtId="0" fontId="73" fillId="3" borderId="0" xfId="3" applyFont="1" applyFill="1"/>
    <xf numFmtId="167" fontId="71" fillId="3" borderId="44" xfId="3" applyNumberFormat="1" applyFont="1" applyFill="1" applyBorder="1" applyAlignment="1">
      <alignment horizontal="center"/>
    </xf>
    <xf numFmtId="167" fontId="71" fillId="3" borderId="45" xfId="3" applyNumberFormat="1" applyFont="1" applyFill="1" applyBorder="1" applyAlignment="1">
      <alignment horizontal="center"/>
    </xf>
    <xf numFmtId="0" fontId="71" fillId="3" borderId="0" xfId="3" applyFont="1" applyFill="1" applyAlignment="1">
      <alignment horizontal="right"/>
    </xf>
    <xf numFmtId="0" fontId="35" fillId="0" borderId="11" xfId="0" applyFont="1" applyBorder="1" applyAlignment="1">
      <alignment wrapText="1"/>
    </xf>
    <xf numFmtId="0" fontId="35" fillId="0" borderId="12" xfId="0" applyFont="1" applyBorder="1" applyAlignment="1">
      <alignment wrapText="1"/>
    </xf>
    <xf numFmtId="0" fontId="35" fillId="0" borderId="10" xfId="0" applyFont="1" applyBorder="1" applyAlignment="1">
      <alignment wrapText="1"/>
    </xf>
    <xf numFmtId="0" fontId="35" fillId="0" borderId="14" xfId="0" applyFont="1" applyBorder="1" applyAlignment="1">
      <alignment wrapText="1"/>
    </xf>
    <xf numFmtId="0" fontId="35" fillId="0" borderId="15" xfId="0" applyFont="1" applyBorder="1" applyAlignment="1">
      <alignment wrapText="1"/>
    </xf>
    <xf numFmtId="0" fontId="35" fillId="0" borderId="13" xfId="0" applyFont="1" applyBorder="1" applyAlignment="1">
      <alignment wrapText="1"/>
    </xf>
    <xf numFmtId="0" fontId="35" fillId="0" borderId="7" xfId="0" applyFont="1" applyBorder="1" applyAlignment="1">
      <alignment wrapText="1"/>
    </xf>
    <xf numFmtId="0" fontId="35" fillId="0" borderId="8" xfId="0" applyFont="1" applyBorder="1" applyAlignment="1">
      <alignment wrapText="1"/>
    </xf>
    <xf numFmtId="0" fontId="35" fillId="0" borderId="9" xfId="0" applyFont="1" applyBorder="1" applyAlignment="1">
      <alignment wrapText="1"/>
    </xf>
    <xf numFmtId="0" fontId="34" fillId="0" borderId="75" xfId="0" applyFont="1" applyBorder="1" applyAlignment="1">
      <alignment wrapText="1"/>
    </xf>
    <xf numFmtId="0" fontId="34" fillId="0" borderId="76" xfId="0" applyFont="1" applyBorder="1" applyAlignment="1">
      <alignment wrapText="1"/>
    </xf>
    <xf numFmtId="0" fontId="35" fillId="0" borderId="77" xfId="0" applyFont="1" applyBorder="1" applyAlignment="1">
      <alignment wrapText="1"/>
    </xf>
    <xf numFmtId="0" fontId="35" fillId="0" borderId="78" xfId="0" applyFont="1" applyBorder="1" applyAlignment="1">
      <alignment wrapText="1"/>
    </xf>
    <xf numFmtId="0" fontId="35" fillId="0" borderId="79" xfId="0" applyFont="1" applyBorder="1" applyAlignment="1">
      <alignment wrapText="1"/>
    </xf>
    <xf numFmtId="0" fontId="35" fillId="0" borderId="80" xfId="0" applyFont="1" applyBorder="1" applyAlignment="1">
      <alignment wrapText="1"/>
    </xf>
    <xf numFmtId="0" fontId="35" fillId="0" borderId="81" xfId="0" applyFont="1" applyBorder="1" applyAlignment="1">
      <alignment wrapText="1"/>
    </xf>
    <xf numFmtId="0" fontId="29" fillId="4" borderId="63" xfId="0" applyFont="1" applyFill="1" applyBorder="1" applyAlignment="1">
      <alignment wrapText="1"/>
    </xf>
    <xf numFmtId="0" fontId="29" fillId="4" borderId="64" xfId="0" applyFont="1" applyFill="1" applyBorder="1" applyAlignment="1">
      <alignment wrapText="1"/>
    </xf>
    <xf numFmtId="0" fontId="29" fillId="4" borderId="65" xfId="0" applyFont="1" applyFill="1" applyBorder="1" applyAlignment="1">
      <alignment wrapText="1"/>
    </xf>
    <xf numFmtId="0" fontId="34" fillId="0" borderId="82" xfId="0" applyFont="1" applyBorder="1" applyAlignment="1">
      <alignment wrapText="1"/>
    </xf>
    <xf numFmtId="0" fontId="35" fillId="0" borderId="50" xfId="0" applyFont="1" applyBorder="1" applyAlignment="1">
      <alignment wrapText="1"/>
    </xf>
    <xf numFmtId="0" fontId="35" fillId="0" borderId="51" xfId="0" applyFont="1" applyBorder="1" applyAlignment="1">
      <alignment wrapText="1"/>
    </xf>
    <xf numFmtId="0" fontId="35" fillId="0" borderId="52" xfId="0" applyFont="1" applyBorder="1" applyAlignment="1">
      <alignment wrapText="1"/>
    </xf>
    <xf numFmtId="0" fontId="29" fillId="4" borderId="73" xfId="0" applyFont="1" applyFill="1" applyBorder="1" applyAlignment="1">
      <alignment wrapText="1"/>
    </xf>
    <xf numFmtId="0" fontId="29" fillId="4" borderId="63" xfId="0" applyFont="1" applyFill="1" applyBorder="1" applyAlignment="1">
      <alignment horizontal="left" vertical="top" wrapText="1"/>
    </xf>
    <xf numFmtId="0" fontId="29" fillId="4" borderId="64" xfId="0" applyFont="1" applyFill="1" applyBorder="1" applyAlignment="1">
      <alignment horizontal="left" vertical="top" wrapText="1"/>
    </xf>
    <xf numFmtId="0" fontId="29" fillId="4" borderId="65" xfId="0" applyFont="1" applyFill="1" applyBorder="1" applyAlignment="1">
      <alignment horizontal="left" vertical="top" wrapText="1"/>
    </xf>
    <xf numFmtId="0" fontId="29" fillId="4" borderId="74" xfId="0" applyFont="1" applyFill="1" applyBorder="1" applyAlignment="1">
      <alignment wrapText="1"/>
    </xf>
    <xf numFmtId="0" fontId="28" fillId="0" borderId="50" xfId="2" applyFont="1" applyBorder="1" applyAlignment="1" applyProtection="1">
      <alignment horizontal="center" vertical="center" wrapText="1"/>
    </xf>
    <xf numFmtId="0" fontId="28" fillId="0" borderId="51" xfId="2" applyFont="1" applyBorder="1" applyAlignment="1" applyProtection="1">
      <alignment horizontal="center" vertical="center" wrapText="1"/>
    </xf>
    <xf numFmtId="0" fontId="28" fillId="0" borderId="52" xfId="2" applyFont="1" applyBorder="1" applyAlignment="1" applyProtection="1">
      <alignment horizontal="center" vertical="center" wrapText="1"/>
    </xf>
    <xf numFmtId="0" fontId="28" fillId="0" borderId="10" xfId="2" applyFont="1" applyBorder="1" applyAlignment="1" applyProtection="1">
      <alignment horizontal="center" vertical="center" wrapText="1"/>
    </xf>
    <xf numFmtId="0" fontId="28" fillId="0" borderId="11" xfId="2" applyFont="1" applyBorder="1" applyAlignment="1" applyProtection="1">
      <alignment horizontal="center" vertical="center" wrapText="1"/>
    </xf>
    <xf numFmtId="0" fontId="28" fillId="0" borderId="12" xfId="2" applyFont="1" applyBorder="1" applyAlignment="1" applyProtection="1">
      <alignment horizontal="center" vertical="center" wrapText="1"/>
    </xf>
    <xf numFmtId="0" fontId="28" fillId="0" borderId="13" xfId="2" applyFont="1" applyBorder="1" applyAlignment="1" applyProtection="1">
      <alignment horizontal="center" vertical="center" wrapText="1"/>
    </xf>
    <xf numFmtId="0" fontId="28" fillId="0" borderId="14" xfId="2" applyFont="1" applyBorder="1" applyAlignment="1" applyProtection="1">
      <alignment horizontal="center" vertical="center" wrapText="1"/>
    </xf>
    <xf numFmtId="0" fontId="28" fillId="0" borderId="15" xfId="2" applyFont="1" applyBorder="1" applyAlignment="1" applyProtection="1">
      <alignment horizontal="center" vertical="center" wrapText="1"/>
    </xf>
    <xf numFmtId="0" fontId="29" fillId="4" borderId="66" xfId="0" applyFont="1" applyFill="1" applyBorder="1" applyAlignment="1">
      <alignment wrapText="1"/>
    </xf>
    <xf numFmtId="0" fontId="29" fillId="4" borderId="67" xfId="0" applyFont="1" applyFill="1" applyBorder="1" applyAlignment="1">
      <alignment wrapText="1"/>
    </xf>
    <xf numFmtId="0" fontId="29" fillId="4" borderId="68" xfId="0" applyFont="1" applyFill="1" applyBorder="1" applyAlignment="1">
      <alignment wrapText="1"/>
    </xf>
    <xf numFmtId="0" fontId="34" fillId="0" borderId="69" xfId="0" applyFont="1" applyBorder="1" applyAlignment="1">
      <alignment wrapText="1"/>
    </xf>
    <xf numFmtId="0" fontId="34" fillId="0" borderId="6" xfId="0" applyFont="1" applyBorder="1" applyAlignment="1">
      <alignment wrapText="1"/>
    </xf>
    <xf numFmtId="0" fontId="34" fillId="0" borderId="4" xfId="0" applyFont="1" applyBorder="1" applyAlignment="1">
      <alignment wrapText="1"/>
    </xf>
    <xf numFmtId="0" fontId="35" fillId="0" borderId="70" xfId="0" applyFont="1" applyBorder="1" applyAlignment="1">
      <alignment wrapText="1"/>
    </xf>
    <xf numFmtId="0" fontId="35" fillId="0" borderId="71" xfId="0" applyFont="1" applyBorder="1" applyAlignment="1">
      <alignment wrapText="1"/>
    </xf>
    <xf numFmtId="0" fontId="35" fillId="0" borderId="72" xfId="0" applyFont="1" applyBorder="1" applyAlignment="1">
      <alignment wrapText="1"/>
    </xf>
    <xf numFmtId="0" fontId="37" fillId="2" borderId="29" xfId="0" applyFont="1" applyFill="1" applyBorder="1" applyAlignment="1">
      <alignment horizontal="right" vertical="center" wrapText="1"/>
    </xf>
    <xf numFmtId="0" fontId="39" fillId="0" borderId="29" xfId="0" applyFont="1" applyBorder="1" applyAlignment="1">
      <alignment horizontal="right" vertical="center" wrapText="1"/>
    </xf>
    <xf numFmtId="0" fontId="44" fillId="3" borderId="0" xfId="0" applyFont="1" applyFill="1" applyBorder="1" applyAlignment="1">
      <alignment horizontal="right" wrapText="1"/>
    </xf>
    <xf numFmtId="0" fontId="44" fillId="3" borderId="0" xfId="0" applyFont="1" applyFill="1" applyBorder="1" applyAlignment="1">
      <alignment wrapText="1"/>
    </xf>
    <xf numFmtId="0" fontId="49" fillId="3" borderId="3" xfId="0" applyFont="1" applyFill="1" applyBorder="1" applyAlignment="1">
      <alignment horizontal="left" vertical="center" wrapText="1"/>
    </xf>
    <xf numFmtId="0" fontId="49" fillId="3" borderId="3"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50" fillId="3" borderId="3"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50" fillId="3" borderId="3" xfId="0" applyFont="1" applyFill="1" applyBorder="1" applyAlignment="1">
      <alignment horizontal="left" vertical="center" wrapText="1"/>
    </xf>
    <xf numFmtId="0" fontId="22" fillId="4" borderId="3"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44" fillId="3" borderId="1" xfId="0" applyFont="1" applyFill="1" applyBorder="1" applyAlignment="1">
      <alignment horizontal="left"/>
    </xf>
    <xf numFmtId="0" fontId="44" fillId="3" borderId="2" xfId="0" applyFont="1" applyFill="1" applyBorder="1" applyAlignment="1">
      <alignment horizontal="left"/>
    </xf>
    <xf numFmtId="164" fontId="44" fillId="3" borderId="2" xfId="0" applyNumberFormat="1" applyFont="1" applyFill="1" applyBorder="1" applyAlignment="1">
      <alignment horizontal="left"/>
    </xf>
    <xf numFmtId="0" fontId="48" fillId="0" borderId="1" xfId="0" applyFont="1" applyBorder="1" applyAlignment="1">
      <alignment horizontal="center"/>
    </xf>
    <xf numFmtId="0" fontId="43" fillId="3" borderId="0" xfId="0" applyFont="1" applyFill="1" applyBorder="1" applyAlignment="1">
      <alignment horizontal="left"/>
    </xf>
    <xf numFmtId="0" fontId="44" fillId="3" borderId="1" xfId="0" applyFont="1" applyFill="1" applyBorder="1" applyAlignment="1">
      <alignment horizontal="center"/>
    </xf>
    <xf numFmtId="0" fontId="45" fillId="3" borderId="2" xfId="1" applyFont="1" applyFill="1" applyBorder="1" applyAlignment="1">
      <alignment horizontal="left"/>
    </xf>
    <xf numFmtId="0" fontId="43" fillId="0" borderId="84" xfId="4" applyFont="1" applyFill="1" applyBorder="1" applyAlignment="1">
      <alignment horizontal="left" vertical="center" wrapText="1" shrinkToFit="1"/>
    </xf>
    <xf numFmtId="0" fontId="43" fillId="0" borderId="85" xfId="4" applyFont="1" applyFill="1" applyBorder="1" applyAlignment="1">
      <alignment horizontal="left" vertical="center" wrapText="1" shrinkToFit="1"/>
    </xf>
    <xf numFmtId="0" fontId="43" fillId="0" borderId="26" xfId="4" applyFont="1" applyFill="1" applyBorder="1" applyAlignment="1">
      <alignment horizontal="left" vertical="center" wrapText="1" shrinkToFit="1"/>
    </xf>
    <xf numFmtId="0" fontId="41" fillId="0" borderId="28" xfId="0" applyFont="1" applyBorder="1" applyAlignment="1">
      <alignment horizontal="left" vertical="center" wrapText="1" shrinkToFit="1"/>
    </xf>
    <xf numFmtId="0" fontId="41" fillId="0" borderId="29" xfId="0" applyFont="1" applyBorder="1" applyAlignment="1">
      <alignment horizontal="left" vertical="center" wrapText="1" shrinkToFit="1"/>
    </xf>
    <xf numFmtId="0" fontId="41" fillId="0" borderId="30" xfId="0" applyFont="1" applyBorder="1" applyAlignment="1">
      <alignment horizontal="left" vertical="center" wrapText="1" shrinkToFit="1"/>
    </xf>
    <xf numFmtId="0" fontId="31" fillId="4" borderId="83" xfId="4" applyFont="1" applyFill="1" applyBorder="1" applyAlignment="1">
      <alignment horizontal="center" wrapText="1"/>
    </xf>
    <xf numFmtId="0" fontId="15" fillId="4" borderId="24" xfId="0" applyFont="1" applyFill="1" applyBorder="1" applyAlignment="1">
      <alignment horizontal="center" wrapText="1"/>
    </xf>
    <xf numFmtId="0" fontId="31" fillId="4" borderId="24" xfId="4" applyFont="1" applyFill="1" applyBorder="1" applyAlignment="1">
      <alignment horizontal="center" wrapText="1"/>
    </xf>
    <xf numFmtId="0" fontId="31" fillId="4" borderId="3" xfId="4" applyFont="1" applyFill="1" applyBorder="1" applyAlignment="1">
      <alignment horizontal="center"/>
    </xf>
    <xf numFmtId="0" fontId="51" fillId="0" borderId="29" xfId="4" applyFont="1" applyFill="1" applyBorder="1" applyAlignment="1">
      <alignment horizontal="right" vertical="center" wrapText="1"/>
    </xf>
    <xf numFmtId="0" fontId="0" fillId="0" borderId="29" xfId="0" applyBorder="1" applyAlignment="1">
      <alignment horizontal="right" wrapText="1"/>
    </xf>
    <xf numFmtId="0" fontId="2" fillId="0" borderId="84" xfId="4" applyFont="1" applyFill="1" applyBorder="1" applyAlignment="1">
      <alignment horizontal="center" shrinkToFit="1"/>
    </xf>
    <xf numFmtId="0" fontId="2" fillId="0" borderId="26" xfId="4" applyFont="1" applyFill="1" applyBorder="1" applyAlignment="1">
      <alignment horizontal="center" shrinkToFit="1"/>
    </xf>
    <xf numFmtId="0" fontId="2" fillId="0" borderId="85" xfId="4" applyFont="1" applyFill="1" applyBorder="1" applyAlignment="1">
      <alignment horizontal="center" shrinkToFit="1"/>
    </xf>
    <xf numFmtId="0" fontId="2" fillId="0" borderId="84" xfId="4" applyFont="1" applyBorder="1" applyAlignment="1">
      <alignment horizontal="center" shrinkToFit="1"/>
    </xf>
    <xf numFmtId="0" fontId="2" fillId="0" borderId="85" xfId="4" applyFont="1" applyBorder="1" applyAlignment="1">
      <alignment horizontal="center" shrinkToFit="1"/>
    </xf>
    <xf numFmtId="0" fontId="2" fillId="0" borderId="26" xfId="4" applyFont="1" applyBorder="1" applyAlignment="1">
      <alignment horizontal="center" shrinkToFit="1"/>
    </xf>
    <xf numFmtId="0" fontId="44" fillId="3" borderId="28" xfId="4" applyFont="1" applyFill="1" applyBorder="1" applyAlignment="1">
      <alignment horizontal="left" shrinkToFit="1"/>
    </xf>
    <xf numFmtId="0" fontId="44" fillId="3" borderId="30" xfId="4" applyFont="1" applyFill="1" applyBorder="1" applyAlignment="1">
      <alignment horizontal="left" shrinkToFit="1"/>
    </xf>
    <xf numFmtId="0" fontId="44" fillId="3" borderId="0" xfId="4" applyFont="1" applyFill="1" applyBorder="1" applyAlignment="1">
      <alignment horizontal="left" shrinkToFit="1"/>
    </xf>
    <xf numFmtId="0" fontId="44" fillId="3" borderId="86" xfId="4" applyFont="1" applyFill="1" applyBorder="1" applyAlignment="1">
      <alignment horizontal="left" shrinkToFit="1"/>
    </xf>
    <xf numFmtId="0" fontId="44" fillId="3" borderId="47" xfId="4" applyFont="1" applyFill="1" applyBorder="1" applyAlignment="1">
      <alignment horizontal="left" shrinkToFit="1"/>
    </xf>
    <xf numFmtId="0" fontId="44" fillId="3" borderId="29" xfId="4" applyFont="1" applyFill="1" applyBorder="1" applyAlignment="1">
      <alignment horizontal="left" shrinkToFit="1"/>
    </xf>
    <xf numFmtId="0" fontId="44" fillId="3" borderId="17" xfId="6" applyFont="1" applyFill="1" applyBorder="1" applyAlignment="1">
      <alignment horizontal="right" wrapText="1"/>
    </xf>
    <xf numFmtId="0" fontId="54" fillId="3" borderId="17" xfId="0" applyFont="1" applyFill="1" applyBorder="1" applyAlignment="1">
      <alignment horizontal="right" wrapText="1"/>
    </xf>
    <xf numFmtId="0" fontId="44" fillId="3" borderId="3" xfId="6" applyFont="1" applyFill="1" applyBorder="1" applyAlignment="1" applyProtection="1">
      <alignment horizontal="center"/>
    </xf>
    <xf numFmtId="0" fontId="42" fillId="3" borderId="1" xfId="6" applyFont="1" applyFill="1" applyBorder="1" applyAlignment="1">
      <alignment horizontal="right" wrapText="1"/>
    </xf>
    <xf numFmtId="0" fontId="52" fillId="3" borderId="1" xfId="0" applyFont="1" applyFill="1" applyBorder="1" applyAlignment="1">
      <alignment horizontal="right" wrapText="1"/>
    </xf>
    <xf numFmtId="0" fontId="43" fillId="3" borderId="3" xfId="6" applyFont="1" applyFill="1" applyBorder="1" applyAlignment="1">
      <alignment horizontal="center" wrapText="1"/>
    </xf>
    <xf numFmtId="0" fontId="44" fillId="3" borderId="3" xfId="6" applyFont="1" applyFill="1" applyBorder="1" applyAlignment="1" applyProtection="1">
      <alignment horizontal="center" wrapText="1"/>
    </xf>
    <xf numFmtId="0" fontId="44" fillId="3" borderId="3" xfId="6" applyFont="1" applyFill="1" applyBorder="1" applyAlignment="1" applyProtection="1">
      <alignment horizontal="center" wrapText="1"/>
      <protection locked="0"/>
    </xf>
    <xf numFmtId="0" fontId="44" fillId="3" borderId="3" xfId="6" applyFont="1" applyFill="1" applyBorder="1" applyAlignment="1" applyProtection="1">
      <alignment horizontal="center" shrinkToFit="1"/>
    </xf>
    <xf numFmtId="0" fontId="44" fillId="3" borderId="3" xfId="6" applyFont="1" applyFill="1" applyBorder="1" applyAlignment="1">
      <alignment horizontal="center"/>
    </xf>
    <xf numFmtId="0" fontId="31" fillId="4" borderId="3" xfId="0" applyFont="1" applyFill="1" applyBorder="1" applyAlignment="1">
      <alignment horizontal="left" wrapText="1"/>
    </xf>
    <xf numFmtId="0" fontId="32" fillId="4" borderId="3" xfId="0" applyFont="1" applyFill="1" applyBorder="1" applyAlignment="1">
      <alignment wrapText="1"/>
    </xf>
    <xf numFmtId="0" fontId="43" fillId="3" borderId="3" xfId="0" applyFont="1" applyFill="1" applyBorder="1" applyAlignment="1">
      <alignment horizontal="left" wrapText="1"/>
    </xf>
    <xf numFmtId="0" fontId="41" fillId="3" borderId="3" xfId="0" applyFont="1" applyFill="1" applyBorder="1" applyAlignment="1">
      <alignment wrapText="1"/>
    </xf>
    <xf numFmtId="0" fontId="19" fillId="3" borderId="0" xfId="0" applyFont="1" applyFill="1" applyBorder="1" applyAlignment="1">
      <alignment horizontal="right" vertical="center" wrapText="1"/>
    </xf>
    <xf numFmtId="0" fontId="23" fillId="4" borderId="3" xfId="0" applyFont="1" applyFill="1" applyBorder="1" applyAlignment="1">
      <alignment horizontal="center" wrapText="1"/>
    </xf>
    <xf numFmtId="0" fontId="44" fillId="3" borderId="24" xfId="0" applyFont="1" applyFill="1" applyBorder="1" applyAlignment="1">
      <alignment horizontal="left" wrapText="1"/>
    </xf>
    <xf numFmtId="0" fontId="41" fillId="3" borderId="24" xfId="0" applyFont="1" applyFill="1" applyBorder="1" applyAlignment="1">
      <alignment wrapText="1"/>
    </xf>
    <xf numFmtId="0" fontId="44" fillId="3" borderId="3" xfId="0" applyFont="1" applyFill="1" applyBorder="1" applyAlignment="1">
      <alignment wrapText="1"/>
    </xf>
    <xf numFmtId="0" fontId="44" fillId="3" borderId="85" xfId="6" applyFont="1" applyFill="1" applyBorder="1" applyAlignment="1">
      <alignment horizontal="right" wrapText="1"/>
    </xf>
    <xf numFmtId="0" fontId="41" fillId="0" borderId="85" xfId="0" applyFont="1" applyBorder="1" applyAlignment="1">
      <alignment wrapText="1"/>
    </xf>
    <xf numFmtId="0" fontId="55" fillId="3" borderId="31" xfId="5" applyFont="1" applyFill="1" applyBorder="1" applyAlignment="1" applyProtection="1">
      <alignment horizontal="right" wrapText="1"/>
    </xf>
    <xf numFmtId="0" fontId="56" fillId="0" borderId="87" xfId="0" applyFont="1" applyBorder="1" applyAlignment="1" applyProtection="1">
      <alignment horizontal="right" wrapText="1"/>
    </xf>
    <xf numFmtId="0" fontId="56" fillId="0" borderId="88" xfId="0" applyFont="1" applyBorder="1" applyAlignment="1" applyProtection="1">
      <alignment horizontal="right" wrapText="1"/>
    </xf>
    <xf numFmtId="0" fontId="46" fillId="3" borderId="84" xfId="5" applyFont="1" applyFill="1" applyBorder="1" applyAlignment="1">
      <alignment horizontal="left"/>
    </xf>
    <xf numFmtId="0" fontId="46" fillId="3" borderId="26" xfId="5" applyFont="1" applyFill="1" applyBorder="1" applyAlignment="1">
      <alignment horizontal="left"/>
    </xf>
    <xf numFmtId="0" fontId="46" fillId="3" borderId="85" xfId="5" applyFont="1" applyFill="1" applyBorder="1" applyAlignment="1">
      <alignment horizontal="left"/>
    </xf>
    <xf numFmtId="0" fontId="36" fillId="3" borderId="28" xfId="5" applyFont="1" applyFill="1" applyBorder="1" applyAlignment="1"/>
    <xf numFmtId="0" fontId="36" fillId="3" borderId="30" xfId="5" applyFont="1" applyFill="1" applyBorder="1" applyAlignment="1"/>
    <xf numFmtId="0" fontId="50" fillId="3" borderId="28" xfId="5" applyFont="1" applyFill="1" applyBorder="1" applyAlignment="1"/>
    <xf numFmtId="0" fontId="50" fillId="3" borderId="30" xfId="5" applyFont="1" applyFill="1" applyBorder="1" applyAlignment="1"/>
    <xf numFmtId="0" fontId="36" fillId="3" borderId="28" xfId="5" applyFont="1" applyFill="1" applyBorder="1" applyAlignment="1">
      <alignment horizontal="center"/>
    </xf>
    <xf numFmtId="0" fontId="36" fillId="3" borderId="29" xfId="5" applyFont="1" applyFill="1" applyBorder="1" applyAlignment="1">
      <alignment horizontal="center"/>
    </xf>
    <xf numFmtId="0" fontId="36" fillId="3" borderId="30" xfId="5" applyFont="1" applyFill="1" applyBorder="1" applyAlignment="1">
      <alignment horizontal="center"/>
    </xf>
    <xf numFmtId="0" fontId="0" fillId="3" borderId="115" xfId="0" applyFill="1" applyBorder="1" applyAlignment="1">
      <alignment horizontal="right" wrapText="1"/>
    </xf>
    <xf numFmtId="0" fontId="0" fillId="0" borderId="115" xfId="0" applyBorder="1" applyAlignment="1">
      <alignment horizontal="right" wrapText="1"/>
    </xf>
    <xf numFmtId="0" fontId="49" fillId="3" borderId="109" xfId="0" applyFont="1" applyFill="1" applyBorder="1" applyAlignment="1">
      <alignment horizontal="center" wrapText="1"/>
    </xf>
    <xf numFmtId="0" fontId="41" fillId="3" borderId="0" xfId="0" applyFont="1" applyFill="1" applyBorder="1" applyAlignment="1">
      <alignment horizontal="center" wrapText="1"/>
    </xf>
    <xf numFmtId="0" fontId="41" fillId="3" borderId="110" xfId="0" applyFont="1" applyFill="1" applyBorder="1" applyAlignment="1">
      <alignment horizontal="center" wrapText="1"/>
    </xf>
    <xf numFmtId="0" fontId="49" fillId="3" borderId="111" xfId="0" applyFont="1" applyFill="1" applyBorder="1" applyAlignment="1">
      <alignment horizontal="center" wrapText="1"/>
    </xf>
    <xf numFmtId="0" fontId="41" fillId="3" borderId="112" xfId="0" applyFont="1" applyFill="1" applyBorder="1" applyAlignment="1">
      <alignment horizontal="center" wrapText="1"/>
    </xf>
    <xf numFmtId="0" fontId="41" fillId="3" borderId="113" xfId="0" applyFont="1" applyFill="1" applyBorder="1" applyAlignment="1">
      <alignment horizontal="center" wrapText="1"/>
    </xf>
    <xf numFmtId="0" fontId="13" fillId="4" borderId="114" xfId="0" applyFont="1" applyFill="1" applyBorder="1" applyAlignment="1">
      <alignment horizontal="center" wrapText="1"/>
    </xf>
    <xf numFmtId="0" fontId="33" fillId="4" borderId="115" xfId="0" applyFont="1" applyFill="1" applyBorder="1" applyAlignment="1">
      <alignment horizontal="center" wrapText="1"/>
    </xf>
    <xf numFmtId="0" fontId="33" fillId="4" borderId="116" xfId="0" applyFont="1" applyFill="1" applyBorder="1" applyAlignment="1">
      <alignment horizontal="center" wrapText="1"/>
    </xf>
    <xf numFmtId="14" fontId="49" fillId="3" borderId="112" xfId="0" applyNumberFormat="1" applyFont="1" applyFill="1" applyBorder="1" applyAlignment="1">
      <alignment horizontal="right" wrapText="1"/>
    </xf>
    <xf numFmtId="0" fontId="41" fillId="3" borderId="112" xfId="0" applyFont="1" applyFill="1" applyBorder="1" applyAlignment="1">
      <alignment horizontal="right" wrapText="1"/>
    </xf>
    <xf numFmtId="0" fontId="41" fillId="3" borderId="113" xfId="0" applyFont="1" applyFill="1" applyBorder="1" applyAlignment="1">
      <alignment horizontal="right" wrapText="1"/>
    </xf>
    <xf numFmtId="0" fontId="49" fillId="3" borderId="117" xfId="0" applyFont="1" applyFill="1" applyBorder="1" applyAlignment="1">
      <alignment horizontal="right" wrapText="1"/>
    </xf>
    <xf numFmtId="0" fontId="41" fillId="3" borderId="117" xfId="0" applyFont="1" applyFill="1" applyBorder="1" applyAlignment="1">
      <alignment horizontal="right" wrapText="1"/>
    </xf>
    <xf numFmtId="0" fontId="41" fillId="3" borderId="118" xfId="0" applyFont="1" applyFill="1" applyBorder="1" applyAlignment="1">
      <alignment horizontal="right" wrapText="1"/>
    </xf>
    <xf numFmtId="0" fontId="62" fillId="3" borderId="108" xfId="0" applyFont="1" applyFill="1" applyBorder="1" applyAlignment="1">
      <alignment horizontal="center" wrapText="1"/>
    </xf>
    <xf numFmtId="0" fontId="63" fillId="3" borderId="108" xfId="0" applyFont="1" applyFill="1" applyBorder="1" applyAlignment="1">
      <alignment horizontal="center" wrapText="1"/>
    </xf>
    <xf numFmtId="0" fontId="65" fillId="0" borderId="84" xfId="4" applyFont="1" applyBorder="1" applyAlignment="1">
      <alignment horizontal="center" wrapText="1"/>
    </xf>
    <xf numFmtId="0" fontId="65" fillId="0" borderId="85" xfId="4" applyFont="1" applyBorder="1" applyAlignment="1">
      <alignment horizontal="center" wrapText="1"/>
    </xf>
    <xf numFmtId="0" fontId="49" fillId="0" borderId="85" xfId="0" applyFont="1" applyBorder="1" applyAlignment="1">
      <alignment horizontal="center" wrapText="1"/>
    </xf>
    <xf numFmtId="0" fontId="49" fillId="0" borderId="26" xfId="0" applyFont="1" applyBorder="1" applyAlignment="1">
      <alignment horizontal="center" wrapText="1"/>
    </xf>
    <xf numFmtId="0" fontId="44" fillId="3" borderId="28" xfId="4" applyFont="1" applyFill="1" applyBorder="1" applyAlignment="1">
      <alignment horizontal="center" shrinkToFit="1"/>
    </xf>
    <xf numFmtId="0" fontId="44" fillId="3" borderId="30" xfId="4" applyFont="1" applyFill="1" applyBorder="1" applyAlignment="1">
      <alignment horizontal="center" shrinkToFit="1"/>
    </xf>
    <xf numFmtId="0" fontId="44" fillId="3" borderId="29" xfId="4" applyFont="1" applyFill="1" applyBorder="1" applyAlignment="1">
      <alignment horizontal="center" shrinkToFit="1"/>
    </xf>
    <xf numFmtId="0" fontId="44" fillId="3" borderId="28" xfId="4" applyFont="1" applyFill="1" applyBorder="1" applyAlignment="1">
      <alignment horizontal="center" wrapText="1"/>
    </xf>
    <xf numFmtId="0" fontId="44" fillId="3" borderId="29" xfId="4" applyFont="1" applyFill="1" applyBorder="1" applyAlignment="1">
      <alignment horizontal="center" wrapText="1"/>
    </xf>
    <xf numFmtId="0" fontId="49" fillId="0" borderId="29" xfId="0" applyFont="1" applyBorder="1" applyAlignment="1">
      <alignment horizontal="center" wrapText="1"/>
    </xf>
    <xf numFmtId="0" fontId="49" fillId="0" borderId="30" xfId="0" applyFont="1" applyBorder="1" applyAlignment="1">
      <alignment horizontal="center" wrapText="1"/>
    </xf>
    <xf numFmtId="0" fontId="44" fillId="0" borderId="125" xfId="4" applyFont="1" applyBorder="1" applyAlignment="1">
      <alignment horizontal="left" wrapText="1"/>
    </xf>
    <xf numFmtId="0" fontId="49" fillId="0" borderId="125" xfId="0" applyFont="1" applyBorder="1" applyAlignment="1">
      <alignment horizontal="left" wrapText="1"/>
    </xf>
    <xf numFmtId="0" fontId="44" fillId="0" borderId="108" xfId="4" applyFont="1" applyBorder="1" applyAlignment="1">
      <alignment horizontal="left" wrapText="1"/>
    </xf>
    <xf numFmtId="0" fontId="49" fillId="0" borderId="108" xfId="0" applyFont="1" applyBorder="1" applyAlignment="1">
      <alignment horizontal="left" wrapText="1"/>
    </xf>
    <xf numFmtId="0" fontId="31" fillId="4" borderId="119" xfId="4" applyFont="1" applyFill="1" applyBorder="1" applyAlignment="1">
      <alignment horizontal="center"/>
    </xf>
    <xf numFmtId="0" fontId="31" fillId="4" borderId="122" xfId="4" applyFont="1" applyFill="1" applyBorder="1" applyAlignment="1">
      <alignment horizontal="center"/>
    </xf>
    <xf numFmtId="0" fontId="31" fillId="4" borderId="120" xfId="4" applyFont="1" applyFill="1" applyBorder="1" applyAlignment="1">
      <alignment horizontal="center"/>
    </xf>
    <xf numFmtId="0" fontId="31" fillId="4" borderId="108" xfId="4" applyFont="1" applyFill="1" applyBorder="1" applyAlignment="1">
      <alignment horizontal="center"/>
    </xf>
    <xf numFmtId="0" fontId="65" fillId="0" borderId="84" xfId="4" applyFont="1" applyFill="1" applyBorder="1" applyAlignment="1">
      <alignment horizontal="center" shrinkToFit="1"/>
    </xf>
    <xf numFmtId="0" fontId="65" fillId="0" borderId="26" xfId="4" applyFont="1" applyFill="1" applyBorder="1" applyAlignment="1">
      <alignment horizontal="center" shrinkToFit="1"/>
    </xf>
    <xf numFmtId="0" fontId="65" fillId="0" borderId="85" xfId="4" applyFont="1" applyFill="1" applyBorder="1" applyAlignment="1">
      <alignment horizontal="center" shrinkToFit="1"/>
    </xf>
    <xf numFmtId="0" fontId="31" fillId="4" borderId="120" xfId="4" applyFont="1" applyFill="1" applyBorder="1" applyAlignment="1">
      <alignment horizontal="center" wrapText="1"/>
    </xf>
    <xf numFmtId="0" fontId="24" fillId="4" borderId="120" xfId="0" applyFont="1" applyFill="1" applyBorder="1" applyAlignment="1">
      <alignment horizontal="center" wrapText="1"/>
    </xf>
    <xf numFmtId="0" fontId="31" fillId="4" borderId="108" xfId="4" applyFont="1" applyFill="1" applyBorder="1" applyAlignment="1">
      <alignment horizontal="center" wrapText="1"/>
    </xf>
    <xf numFmtId="0" fontId="24" fillId="4" borderId="108" xfId="0" applyFont="1" applyFill="1" applyBorder="1" applyAlignment="1">
      <alignment horizontal="center" wrapText="1"/>
    </xf>
    <xf numFmtId="0" fontId="23" fillId="4" borderId="108" xfId="0" applyFont="1" applyFill="1" applyBorder="1" applyAlignment="1">
      <alignment horizontal="center" wrapText="1"/>
    </xf>
    <xf numFmtId="0" fontId="44" fillId="0" borderId="108" xfId="4" applyFont="1" applyBorder="1" applyAlignment="1">
      <alignment horizontal="center" wrapText="1"/>
    </xf>
    <xf numFmtId="0" fontId="49" fillId="0" borderId="108" xfId="0" applyFont="1" applyBorder="1" applyAlignment="1">
      <alignment horizontal="center" wrapText="1"/>
    </xf>
    <xf numFmtId="0" fontId="42" fillId="0" borderId="29" xfId="4" applyFont="1" applyFill="1" applyBorder="1" applyAlignment="1">
      <alignment horizontal="right" vertical="center" wrapText="1"/>
    </xf>
    <xf numFmtId="0" fontId="47" fillId="0" borderId="29" xfId="0" applyFont="1" applyBorder="1" applyAlignment="1">
      <alignment horizontal="right" wrapText="1"/>
    </xf>
    <xf numFmtId="0" fontId="44" fillId="0" borderId="125" xfId="4" applyFont="1" applyBorder="1" applyAlignment="1">
      <alignment horizontal="center" wrapText="1"/>
    </xf>
    <xf numFmtId="0" fontId="49" fillId="0" borderId="125" xfId="0" applyFont="1" applyBorder="1" applyAlignment="1">
      <alignment horizontal="center" wrapText="1"/>
    </xf>
    <xf numFmtId="0" fontId="31" fillId="4" borderId="121" xfId="4" applyFont="1" applyFill="1" applyBorder="1" applyAlignment="1">
      <alignment horizontal="center" wrapText="1"/>
    </xf>
    <xf numFmtId="0" fontId="23" fillId="4" borderId="123" xfId="0" applyFont="1" applyFill="1" applyBorder="1" applyAlignment="1">
      <alignment horizontal="center" wrapText="1"/>
    </xf>
    <xf numFmtId="0" fontId="65" fillId="3" borderId="84" xfId="0" applyFont="1" applyFill="1" applyBorder="1" applyAlignment="1">
      <alignment horizontal="center" wrapText="1"/>
    </xf>
    <xf numFmtId="0" fontId="65" fillId="0" borderId="85" xfId="0" applyFont="1" applyBorder="1" applyAlignment="1">
      <alignment horizontal="center" wrapText="1"/>
    </xf>
    <xf numFmtId="0" fontId="65" fillId="0" borderId="26" xfId="0" applyFont="1" applyBorder="1" applyAlignment="1">
      <alignment horizontal="center" wrapText="1"/>
    </xf>
    <xf numFmtId="0" fontId="58" fillId="3" borderId="28" xfId="0" applyFont="1" applyFill="1" applyBorder="1" applyAlignment="1">
      <alignment wrapText="1"/>
    </xf>
    <xf numFmtId="0" fontId="58" fillId="0" borderId="29" xfId="0" applyFont="1" applyBorder="1" applyAlignment="1">
      <alignment wrapText="1"/>
    </xf>
    <xf numFmtId="0" fontId="58" fillId="0" borderId="30" xfId="0" applyFont="1" applyBorder="1" applyAlignment="1">
      <alignment wrapText="1"/>
    </xf>
    <xf numFmtId="0" fontId="41" fillId="3" borderId="89" xfId="0" applyFont="1" applyFill="1" applyBorder="1" applyAlignment="1">
      <alignment horizontal="center" wrapText="1"/>
    </xf>
    <xf numFmtId="0" fontId="41" fillId="3" borderId="67" xfId="0" applyFont="1" applyFill="1" applyBorder="1" applyAlignment="1">
      <alignment horizontal="center" wrapText="1"/>
    </xf>
    <xf numFmtId="0" fontId="41" fillId="3" borderId="68" xfId="0" applyFont="1" applyFill="1" applyBorder="1" applyAlignment="1">
      <alignment horizontal="center" wrapText="1"/>
    </xf>
    <xf numFmtId="0" fontId="24" fillId="3" borderId="29" xfId="0" applyFont="1" applyFill="1" applyBorder="1" applyAlignment="1">
      <alignment wrapText="1"/>
    </xf>
    <xf numFmtId="0" fontId="0" fillId="0" borderId="29" xfId="0" applyBorder="1" applyAlignment="1">
      <alignment wrapText="1"/>
    </xf>
    <xf numFmtId="0" fontId="27" fillId="4" borderId="127" xfId="0" applyFont="1" applyFill="1" applyBorder="1" applyAlignment="1">
      <alignment horizontal="right" wrapText="1"/>
    </xf>
    <xf numFmtId="0" fontId="27" fillId="4" borderId="128" xfId="0" applyFont="1" applyFill="1" applyBorder="1" applyAlignment="1">
      <alignment horizontal="right" wrapText="1"/>
    </xf>
    <xf numFmtId="0" fontId="70" fillId="3" borderId="0" xfId="3" applyFont="1" applyFill="1" applyBorder="1" applyAlignment="1">
      <alignment horizontal="center"/>
    </xf>
    <xf numFmtId="0" fontId="42" fillId="3" borderId="0" xfId="3" applyFont="1" applyFill="1" applyBorder="1" applyAlignment="1">
      <alignment horizontal="center" wrapText="1"/>
    </xf>
    <xf numFmtId="0" fontId="78" fillId="3" borderId="0" xfId="3" applyFont="1" applyFill="1" applyBorder="1" applyAlignment="1">
      <alignment horizontal="center"/>
    </xf>
    <xf numFmtId="0" fontId="54" fillId="3" borderId="0" xfId="0" applyFont="1" applyFill="1" applyBorder="1" applyAlignment="1">
      <alignment horizontal="right" wrapText="1"/>
    </xf>
    <xf numFmtId="0" fontId="0" fillId="0" borderId="0" xfId="0" applyAlignment="1">
      <alignment horizontal="right" wrapText="1"/>
    </xf>
    <xf numFmtId="0" fontId="80" fillId="3" borderId="0" xfId="3" applyFont="1" applyFill="1" applyBorder="1" applyAlignment="1">
      <alignment horizontal="center"/>
    </xf>
    <xf numFmtId="0" fontId="73" fillId="3" borderId="29" xfId="3" applyFont="1" applyFill="1" applyBorder="1" applyAlignment="1">
      <alignment horizontal="left"/>
    </xf>
    <xf numFmtId="0" fontId="81" fillId="3" borderId="0" xfId="0" applyFont="1" applyFill="1"/>
    <xf numFmtId="0" fontId="82" fillId="3" borderId="0" xfId="0" applyFont="1" applyFill="1" applyAlignment="1"/>
    <xf numFmtId="0" fontId="82" fillId="3" borderId="0" xfId="0" applyFont="1" applyFill="1" applyAlignment="1">
      <alignment horizontal="center"/>
    </xf>
    <xf numFmtId="0" fontId="82" fillId="3" borderId="0" xfId="0" applyFont="1" applyFill="1" applyAlignment="1">
      <alignment horizontal="center"/>
    </xf>
    <xf numFmtId="0" fontId="83" fillId="3" borderId="0" xfId="0" applyFont="1" applyFill="1" applyAlignment="1">
      <alignment horizontal="center"/>
    </xf>
    <xf numFmtId="0" fontId="84" fillId="3" borderId="129" xfId="0" applyFont="1" applyFill="1" applyBorder="1" applyAlignment="1">
      <alignment horizontal="left"/>
    </xf>
    <xf numFmtId="0" fontId="85" fillId="3" borderId="0" xfId="0" applyFont="1" applyFill="1" applyAlignment="1">
      <alignment horizontal="center"/>
    </xf>
    <xf numFmtId="0" fontId="81" fillId="3" borderId="0" xfId="0" applyFont="1" applyFill="1" applyAlignment="1">
      <alignment horizontal="left" indent="1"/>
    </xf>
    <xf numFmtId="0" fontId="81" fillId="3" borderId="0" xfId="0" applyFont="1" applyFill="1" applyAlignment="1">
      <alignment horizontal="left" indent="2"/>
    </xf>
    <xf numFmtId="0" fontId="81" fillId="3" borderId="0" xfId="0" applyFont="1" applyFill="1" applyAlignment="1">
      <alignment horizontal="left"/>
    </xf>
    <xf numFmtId="0" fontId="85" fillId="3" borderId="0" xfId="0" applyFont="1" applyFill="1"/>
  </cellXfs>
  <cellStyles count="8">
    <cellStyle name="Hyperlink" xfId="1" builtinId="8"/>
    <cellStyle name="Hyperlink 2" xfId="2"/>
    <cellStyle name="Normal" xfId="0" builtinId="0"/>
    <cellStyle name="Normal 2" xfId="3"/>
    <cellStyle name="Normal_BOA Communication Plan" xfId="4"/>
    <cellStyle name="Normal_BOA Pugh Matrix" xfId="5"/>
    <cellStyle name="Normal_BOA Training Plan" xfId="6"/>
    <cellStyle name="Percent" xfId="7" builtinId="5"/>
  </cellStyles>
  <dxfs count="3">
    <dxf>
      <font>
        <b/>
        <i val="0"/>
        <condense val="0"/>
        <extend val="0"/>
        <color indexed="9"/>
      </font>
      <fill>
        <patternFill>
          <bgColor indexed="57"/>
        </patternFill>
      </fill>
    </dxf>
    <dxf>
      <font>
        <b/>
        <i val="0"/>
        <condense val="0"/>
        <extend val="0"/>
        <color auto="1"/>
      </font>
    </dxf>
    <dxf>
      <font>
        <b/>
        <i val="0"/>
        <condense val="0"/>
        <extend val="0"/>
        <color indexed="9"/>
      </font>
      <fill>
        <patternFill>
          <bgColor indexed="10"/>
        </patternFill>
      </fill>
    </dxf>
  </dxfs>
  <tableStyles count="0" defaultTableStyle="TableStyleMedium2" defaultPivotStyle="PivotStyleLight16"/>
  <colors>
    <mruColors>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2</xdr:col>
      <xdr:colOff>57150</xdr:colOff>
      <xdr:row>3</xdr:row>
      <xdr:rowOff>120904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63500"/>
          <a:ext cx="457200" cy="5654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91113</xdr:colOff>
      <xdr:row>1</xdr:row>
      <xdr:rowOff>33138</xdr:rowOff>
    </xdr:from>
    <xdr:to>
      <xdr:col>3</xdr:col>
      <xdr:colOff>454222</xdr:colOff>
      <xdr:row>3</xdr:row>
      <xdr:rowOff>199386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4" y="132529"/>
          <a:ext cx="1920240" cy="6300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18369</xdr:colOff>
      <xdr:row>0</xdr:row>
      <xdr:rowOff>28574</xdr:rowOff>
    </xdr:from>
    <xdr:to>
      <xdr:col>2</xdr:col>
      <xdr:colOff>326979</xdr:colOff>
      <xdr:row>0</xdr:row>
      <xdr:rowOff>448626</xdr:rowOff>
    </xdr:to>
    <xdr:pic>
      <xdr:nvPicPr>
        <xdr:cNvPr id="133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5544" y="28574"/>
          <a:ext cx="1280160" cy="420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38101</xdr:rowOff>
    </xdr:from>
    <xdr:to>
      <xdr:col>1</xdr:col>
      <xdr:colOff>1116330</xdr:colOff>
      <xdr:row>0</xdr:row>
      <xdr:rowOff>398234</xdr:rowOff>
    </xdr:to>
    <xdr:pic>
      <xdr:nvPicPr>
        <xdr:cNvPr id="3" name="Picture 2"/>
        <xdr:cNvPicPr>
          <a:picLocks noChangeAspect="1"/>
        </xdr:cNvPicPr>
      </xdr:nvPicPr>
      <xdr:blipFill>
        <a:blip xmlns:r="http://schemas.openxmlformats.org/officeDocument/2006/relationships" r:embed="rId1"/>
        <a:stretch>
          <a:fillRect/>
        </a:stretch>
      </xdr:blipFill>
      <xdr:spPr>
        <a:xfrm>
          <a:off x="104775" y="38101"/>
          <a:ext cx="1097280" cy="3601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28583</xdr:rowOff>
    </xdr:from>
    <xdr:to>
      <xdr:col>2</xdr:col>
      <xdr:colOff>474345</xdr:colOff>
      <xdr:row>0</xdr:row>
      <xdr:rowOff>418629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83"/>
          <a:ext cx="1188720" cy="39004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1</xdr:col>
      <xdr:colOff>1226923</xdr:colOff>
      <xdr:row>0</xdr:row>
      <xdr:rowOff>428278</xdr:rowOff>
    </xdr:to>
    <xdr:pic>
      <xdr:nvPicPr>
        <xdr:cNvPr id="3" name="Picture 2"/>
        <xdr:cNvPicPr>
          <a:picLocks noChangeAspect="1"/>
        </xdr:cNvPicPr>
      </xdr:nvPicPr>
      <xdr:blipFill>
        <a:blip xmlns:r="http://schemas.openxmlformats.org/officeDocument/2006/relationships" r:embed="rId1"/>
        <a:stretch>
          <a:fillRect/>
        </a:stretch>
      </xdr:blipFill>
      <xdr:spPr>
        <a:xfrm>
          <a:off x="104775" y="38100"/>
          <a:ext cx="1188823" cy="3901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1</xdr:row>
      <xdr:rowOff>28576</xdr:rowOff>
    </xdr:from>
    <xdr:to>
      <xdr:col>1</xdr:col>
      <xdr:colOff>1135380</xdr:colOff>
      <xdr:row>1</xdr:row>
      <xdr:rowOff>388709</xdr:rowOff>
    </xdr:to>
    <xdr:pic>
      <xdr:nvPicPr>
        <xdr:cNvPr id="2" name="Picture 1"/>
        <xdr:cNvPicPr>
          <a:picLocks noChangeAspect="1"/>
        </xdr:cNvPicPr>
      </xdr:nvPicPr>
      <xdr:blipFill>
        <a:blip xmlns:r="http://schemas.openxmlformats.org/officeDocument/2006/relationships" r:embed="rId1"/>
        <a:stretch>
          <a:fillRect/>
        </a:stretch>
      </xdr:blipFill>
      <xdr:spPr>
        <a:xfrm>
          <a:off x="133350" y="28576"/>
          <a:ext cx="1097280" cy="360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xdr:colOff>
      <xdr:row>0</xdr:row>
      <xdr:rowOff>38100</xdr:rowOff>
    </xdr:from>
    <xdr:to>
      <xdr:col>2</xdr:col>
      <xdr:colOff>1005839</xdr:colOff>
      <xdr:row>1</xdr:row>
      <xdr:rowOff>442613</xdr:rowOff>
    </xdr:to>
    <xdr:pic>
      <xdr:nvPicPr>
        <xdr:cNvPr id="3" name="Picture 2"/>
        <xdr:cNvPicPr>
          <a:picLocks noChangeAspect="1"/>
        </xdr:cNvPicPr>
      </xdr:nvPicPr>
      <xdr:blipFill>
        <a:blip xmlns:r="http://schemas.openxmlformats.org/officeDocument/2006/relationships" r:embed="rId1"/>
        <a:stretch>
          <a:fillRect/>
        </a:stretch>
      </xdr:blipFill>
      <xdr:spPr>
        <a:xfrm>
          <a:off x="123824" y="38100"/>
          <a:ext cx="1463040" cy="4807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11793</xdr:colOff>
      <xdr:row>0</xdr:row>
      <xdr:rowOff>447675</xdr:rowOff>
    </xdr:from>
    <xdr:to>
      <xdr:col>2</xdr:col>
      <xdr:colOff>1840593</xdr:colOff>
      <xdr:row>0</xdr:row>
      <xdr:rowOff>1047749</xdr:rowOff>
    </xdr:to>
    <xdr:pic>
      <xdr:nvPicPr>
        <xdr:cNvPr id="122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993118" y="447675"/>
          <a:ext cx="1828800"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tabSelected="1" workbookViewId="0"/>
  </sheetViews>
  <sheetFormatPr defaultRowHeight="16"/>
  <cols>
    <col min="1" max="1" width="1.453125" style="446" customWidth="1"/>
    <col min="2" max="2" width="5.1796875" style="452" customWidth="1"/>
    <col min="3" max="3" width="39.81640625" style="446" bestFit="1" customWidth="1"/>
    <col min="4" max="4" width="6.54296875" style="446" customWidth="1"/>
    <col min="5" max="5" width="8.7265625" style="456"/>
    <col min="6" max="6" width="35.08984375" style="446" bestFit="1" customWidth="1"/>
    <col min="7" max="16384" width="8.7265625" style="446"/>
  </cols>
  <sheetData>
    <row r="1" spans="1:6" ht="7.5" customHeight="1">
      <c r="B1" s="447"/>
      <c r="D1" s="447"/>
      <c r="E1" s="447"/>
      <c r="F1" s="447"/>
    </row>
    <row r="2" spans="1:6" ht="14.5" customHeight="1">
      <c r="A2" s="448" t="s">
        <v>277</v>
      </c>
      <c r="B2" s="448"/>
      <c r="C2" s="448"/>
      <c r="D2" s="448"/>
      <c r="E2" s="448"/>
      <c r="F2" s="448"/>
    </row>
    <row r="3" spans="1:6" ht="18" customHeight="1">
      <c r="A3" s="448"/>
      <c r="B3" s="448"/>
      <c r="C3" s="448"/>
      <c r="D3" s="448"/>
      <c r="E3" s="448"/>
      <c r="F3" s="448"/>
    </row>
    <row r="4" spans="1:6" ht="14.5" customHeight="1">
      <c r="A4" s="449"/>
      <c r="B4" s="450"/>
      <c r="C4" s="449"/>
      <c r="D4" s="449"/>
      <c r="E4" s="450"/>
      <c r="F4" s="449"/>
    </row>
    <row r="5" spans="1:6" ht="15" thickBot="1">
      <c r="B5" s="451" t="s">
        <v>278</v>
      </c>
      <c r="C5" s="451"/>
      <c r="E5" s="451" t="s">
        <v>279</v>
      </c>
      <c r="F5" s="451"/>
    </row>
    <row r="6" spans="1:6" ht="16.5" thickTop="1">
      <c r="B6" s="452">
        <v>2</v>
      </c>
      <c r="C6" s="446" t="s">
        <v>280</v>
      </c>
      <c r="E6" s="452">
        <v>2</v>
      </c>
      <c r="F6" s="446" t="s">
        <v>281</v>
      </c>
    </row>
    <row r="7" spans="1:6">
      <c r="B7" s="452">
        <v>2</v>
      </c>
      <c r="C7" s="453" t="s">
        <v>282</v>
      </c>
      <c r="E7" s="452">
        <v>2</v>
      </c>
      <c r="F7" s="446" t="s">
        <v>283</v>
      </c>
    </row>
    <row r="8" spans="1:6">
      <c r="B8" s="452">
        <v>3</v>
      </c>
      <c r="C8" s="453" t="s">
        <v>284</v>
      </c>
      <c r="E8" s="452">
        <v>2</v>
      </c>
      <c r="F8" s="446" t="s">
        <v>285</v>
      </c>
    </row>
    <row r="9" spans="1:6">
      <c r="B9" s="452">
        <v>2</v>
      </c>
      <c r="C9" s="454" t="s">
        <v>286</v>
      </c>
      <c r="E9" s="452">
        <v>2</v>
      </c>
      <c r="F9" s="446" t="s">
        <v>287</v>
      </c>
    </row>
    <row r="10" spans="1:6">
      <c r="B10" s="452">
        <v>2</v>
      </c>
      <c r="C10" s="454" t="s">
        <v>288</v>
      </c>
      <c r="E10" s="452">
        <v>2</v>
      </c>
      <c r="F10" s="446" t="s">
        <v>289</v>
      </c>
    </row>
    <row r="11" spans="1:6">
      <c r="B11" s="452">
        <v>2</v>
      </c>
      <c r="C11" s="454" t="s">
        <v>290</v>
      </c>
      <c r="E11" s="452">
        <v>2</v>
      </c>
      <c r="F11" s="446" t="s">
        <v>291</v>
      </c>
    </row>
    <row r="12" spans="1:6">
      <c r="B12" s="452">
        <v>2</v>
      </c>
      <c r="C12" s="453" t="s">
        <v>292</v>
      </c>
      <c r="E12" s="452">
        <v>2</v>
      </c>
      <c r="F12" s="446" t="s">
        <v>293</v>
      </c>
    </row>
    <row r="13" spans="1:6">
      <c r="B13" s="452">
        <v>2</v>
      </c>
      <c r="C13" s="453" t="s">
        <v>294</v>
      </c>
      <c r="E13" s="452">
        <v>2</v>
      </c>
      <c r="F13" s="446" t="s">
        <v>295</v>
      </c>
    </row>
    <row r="14" spans="1:6">
      <c r="B14" s="452">
        <v>2</v>
      </c>
      <c r="C14" s="453" t="s">
        <v>296</v>
      </c>
      <c r="E14" s="452">
        <v>2</v>
      </c>
      <c r="F14" s="446" t="s">
        <v>297</v>
      </c>
    </row>
    <row r="15" spans="1:6">
      <c r="B15" s="452">
        <v>2</v>
      </c>
      <c r="C15" s="453" t="s">
        <v>298</v>
      </c>
      <c r="E15" s="452">
        <v>2</v>
      </c>
      <c r="F15" s="446" t="s">
        <v>299</v>
      </c>
    </row>
    <row r="16" spans="1:6">
      <c r="B16" s="452">
        <v>2</v>
      </c>
      <c r="C16" s="446" t="s">
        <v>300</v>
      </c>
      <c r="E16" s="452">
        <v>2</v>
      </c>
      <c r="F16" s="446" t="s">
        <v>301</v>
      </c>
    </row>
    <row r="17" spans="2:6">
      <c r="B17" s="452">
        <v>2</v>
      </c>
      <c r="C17" s="455" t="s">
        <v>302</v>
      </c>
      <c r="E17" s="452">
        <v>2</v>
      </c>
      <c r="F17" s="446" t="s">
        <v>303</v>
      </c>
    </row>
    <row r="18" spans="2:6">
      <c r="B18" s="452">
        <v>2</v>
      </c>
      <c r="C18" s="455" t="s">
        <v>304</v>
      </c>
    </row>
    <row r="20" spans="2:6" ht="15" thickBot="1">
      <c r="B20" s="451" t="s">
        <v>305</v>
      </c>
      <c r="C20" s="451"/>
      <c r="E20" s="451" t="s">
        <v>306</v>
      </c>
      <c r="F20" s="451"/>
    </row>
    <row r="21" spans="2:6" ht="16.5" thickTop="1">
      <c r="B21" s="452">
        <v>2</v>
      </c>
      <c r="C21" s="446" t="s">
        <v>307</v>
      </c>
      <c r="E21" s="452">
        <v>2</v>
      </c>
      <c r="F21" s="446" t="s">
        <v>308</v>
      </c>
    </row>
    <row r="22" spans="2:6">
      <c r="B22" s="452">
        <v>2</v>
      </c>
      <c r="C22" s="446" t="s">
        <v>309</v>
      </c>
      <c r="E22" s="452">
        <v>2</v>
      </c>
      <c r="F22" s="453" t="s">
        <v>310</v>
      </c>
    </row>
    <row r="23" spans="2:6">
      <c r="B23" s="452">
        <v>3</v>
      </c>
      <c r="C23" s="446" t="s">
        <v>311</v>
      </c>
      <c r="E23" s="452">
        <v>2</v>
      </c>
      <c r="F23" s="453" t="s">
        <v>312</v>
      </c>
    </row>
    <row r="24" spans="2:6">
      <c r="B24" s="452">
        <v>2</v>
      </c>
      <c r="C24" s="446" t="s">
        <v>313</v>
      </c>
      <c r="E24" s="452">
        <v>2</v>
      </c>
      <c r="F24" s="453" t="s">
        <v>314</v>
      </c>
    </row>
    <row r="25" spans="2:6">
      <c r="B25" s="452">
        <v>2</v>
      </c>
      <c r="C25" s="446" t="s">
        <v>315</v>
      </c>
      <c r="E25" s="452">
        <v>2</v>
      </c>
      <c r="F25" s="453" t="s">
        <v>316</v>
      </c>
    </row>
    <row r="26" spans="2:6">
      <c r="B26" s="452">
        <v>2</v>
      </c>
      <c r="C26" s="446" t="s">
        <v>317</v>
      </c>
      <c r="E26" s="452">
        <v>2</v>
      </c>
      <c r="F26" s="453" t="s">
        <v>318</v>
      </c>
    </row>
    <row r="27" spans="2:6">
      <c r="B27" s="452">
        <v>2</v>
      </c>
      <c r="C27" s="446" t="s">
        <v>319</v>
      </c>
      <c r="E27" s="452">
        <v>2</v>
      </c>
      <c r="F27" s="453" t="s">
        <v>320</v>
      </c>
    </row>
    <row r="28" spans="2:6">
      <c r="B28" s="452">
        <v>2</v>
      </c>
      <c r="C28" s="446" t="s">
        <v>299</v>
      </c>
      <c r="E28" s="452">
        <v>2</v>
      </c>
      <c r="F28" s="453" t="s">
        <v>299</v>
      </c>
    </row>
    <row r="29" spans="2:6">
      <c r="B29" s="452">
        <v>2</v>
      </c>
      <c r="C29" s="446" t="s">
        <v>301</v>
      </c>
      <c r="E29" s="452">
        <v>2</v>
      </c>
      <c r="F29" s="453" t="s">
        <v>301</v>
      </c>
    </row>
    <row r="30" spans="2:6">
      <c r="B30" s="452">
        <v>2</v>
      </c>
      <c r="C30" s="446" t="s">
        <v>321</v>
      </c>
      <c r="E30" s="452">
        <v>2</v>
      </c>
      <c r="F30" s="455" t="s">
        <v>322</v>
      </c>
    </row>
    <row r="31" spans="2:6">
      <c r="B31" s="456"/>
      <c r="E31" s="446"/>
    </row>
    <row r="32" spans="2:6" ht="16.5" thickBot="1">
      <c r="B32" s="451" t="s">
        <v>323</v>
      </c>
      <c r="C32" s="451"/>
    </row>
    <row r="33" spans="2:3" ht="16.5" thickTop="1">
      <c r="B33" s="452">
        <v>2</v>
      </c>
      <c r="C33" s="446" t="s">
        <v>324</v>
      </c>
    </row>
    <row r="34" spans="2:3">
      <c r="B34" s="452">
        <v>2</v>
      </c>
      <c r="C34" s="446" t="s">
        <v>325</v>
      </c>
    </row>
    <row r="35" spans="2:3">
      <c r="B35" s="452">
        <v>2</v>
      </c>
      <c r="C35" s="446" t="s">
        <v>326</v>
      </c>
    </row>
    <row r="36" spans="2:3">
      <c r="B36" s="452">
        <v>2</v>
      </c>
      <c r="C36" s="446" t="s">
        <v>299</v>
      </c>
    </row>
    <row r="37" spans="2:3">
      <c r="B37" s="452">
        <v>2</v>
      </c>
      <c r="C37" s="446" t="s">
        <v>301</v>
      </c>
    </row>
    <row r="38" spans="2:3">
      <c r="B38" s="452">
        <v>2</v>
      </c>
      <c r="C38" s="446" t="s">
        <v>327</v>
      </c>
    </row>
    <row r="39" spans="2:3">
      <c r="B39" s="456"/>
    </row>
    <row r="40" spans="2:3">
      <c r="B40" s="456"/>
    </row>
    <row r="41" spans="2:3">
      <c r="B41" s="456"/>
    </row>
    <row r="42" spans="2:3">
      <c r="B42" s="456"/>
    </row>
    <row r="43" spans="2:3">
      <c r="B43" s="456"/>
    </row>
    <row r="44" spans="2:3">
      <c r="B44" s="456"/>
    </row>
    <row r="45" spans="2:3">
      <c r="B45" s="456"/>
    </row>
    <row r="46" spans="2:3">
      <c r="B46" s="456"/>
    </row>
    <row r="47" spans="2:3">
      <c r="B47" s="456"/>
    </row>
    <row r="48" spans="2:3">
      <c r="B48" s="456"/>
    </row>
    <row r="49" spans="2:2">
      <c r="B49" s="456"/>
    </row>
    <row r="50" spans="2:2">
      <c r="B50" s="456"/>
    </row>
    <row r="51" spans="2:2">
      <c r="B51" s="456"/>
    </row>
    <row r="52" spans="2:2">
      <c r="B52" s="456"/>
    </row>
    <row r="53" spans="2:2">
      <c r="B53" s="456"/>
    </row>
    <row r="54" spans="2:2">
      <c r="B54" s="456"/>
    </row>
    <row r="55" spans="2:2">
      <c r="B55" s="456"/>
    </row>
    <row r="56" spans="2:2">
      <c r="B56" s="456"/>
    </row>
    <row r="57" spans="2:2">
      <c r="B57" s="456"/>
    </row>
    <row r="58" spans="2:2">
      <c r="B58" s="456"/>
    </row>
    <row r="59" spans="2:2">
      <c r="B59" s="456"/>
    </row>
    <row r="60" spans="2:2">
      <c r="B60" s="456"/>
    </row>
    <row r="61" spans="2:2">
      <c r="B61" s="456"/>
    </row>
    <row r="62" spans="2:2">
      <c r="B62" s="456"/>
    </row>
    <row r="63" spans="2:2">
      <c r="B63" s="456"/>
    </row>
  </sheetData>
  <mergeCells count="6">
    <mergeCell ref="A2:F3"/>
    <mergeCell ref="B5:C5"/>
    <mergeCell ref="E5:F5"/>
    <mergeCell ref="B20:C20"/>
    <mergeCell ref="E20:F20"/>
    <mergeCell ref="B32:C32"/>
  </mergeCells>
  <pageMargins left="0.45" right="0.45"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 id="{38505441-6FEF-44DD-B370-98CA60CBF46E}">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B21:B30</xm:sqref>
        </x14:conditionalFormatting>
        <x14:conditionalFormatting xmlns:xm="http://schemas.microsoft.com/office/excel/2006/main">
          <x14:cfRule type="iconSet" priority="3" id="{3EA87B2D-5156-4B64-A55C-61CEEC93632E}">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B6:B18</xm:sqref>
        </x14:conditionalFormatting>
        <x14:conditionalFormatting xmlns:xm="http://schemas.microsoft.com/office/excel/2006/main">
          <x14:cfRule type="iconSet" priority="2" id="{8F7D5CB3-E132-4D29-9F1F-4B79408EBF10}">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B33:B38</xm:sqref>
        </x14:conditionalFormatting>
        <x14:conditionalFormatting xmlns:xm="http://schemas.microsoft.com/office/excel/2006/main">
          <x14:cfRule type="iconSet" priority="1" id="{B29E3B97-F22C-43A2-B4A5-B8D9462A3132}">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E21:E30</xm:sqref>
        </x14:conditionalFormatting>
        <x14:conditionalFormatting xmlns:xm="http://schemas.microsoft.com/office/excel/2006/main">
          <x14:cfRule type="iconSet" priority="5" id="{16A2C9FF-CB63-4810-91D1-9B54932DB49F}">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E6:E17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6"/>
  <sheetViews>
    <sheetView workbookViewId="0">
      <selection activeCell="I51" sqref="I51"/>
    </sheetView>
  </sheetViews>
  <sheetFormatPr defaultColWidth="9.1796875" defaultRowHeight="14.5"/>
  <cols>
    <col min="1" max="1" width="0.81640625" style="2" customWidth="1"/>
    <col min="2" max="2" width="22.26953125" style="2" customWidth="1"/>
    <col min="3" max="12" width="8.7265625" style="2" customWidth="1"/>
    <col min="13" max="16384" width="9.1796875" style="2"/>
  </cols>
  <sheetData>
    <row r="1" spans="2:13" ht="4.5" customHeight="1"/>
    <row r="2" spans="2:13" ht="25">
      <c r="B2" s="380" t="s">
        <v>230</v>
      </c>
      <c r="C2" s="381"/>
      <c r="D2" s="381"/>
      <c r="E2" s="381"/>
      <c r="F2" s="381"/>
      <c r="G2" s="381"/>
      <c r="H2" s="381"/>
      <c r="I2" s="381"/>
      <c r="J2" s="381"/>
      <c r="K2" s="381"/>
      <c r="L2" s="381"/>
      <c r="M2" s="382"/>
    </row>
    <row r="3" spans="2:13">
      <c r="B3" s="149"/>
      <c r="C3" s="150"/>
      <c r="D3" s="150"/>
      <c r="E3" s="150"/>
      <c r="F3" s="150"/>
      <c r="G3" s="150"/>
      <c r="H3" s="150"/>
      <c r="I3" s="150"/>
      <c r="J3" s="150"/>
      <c r="K3" s="150"/>
      <c r="L3" s="150"/>
      <c r="M3" s="151"/>
    </row>
    <row r="4" spans="2:13">
      <c r="B4" s="152" t="s">
        <v>209</v>
      </c>
      <c r="C4" s="383"/>
      <c r="D4" s="384"/>
      <c r="E4" s="384"/>
      <c r="F4" s="384"/>
      <c r="G4" s="384"/>
      <c r="H4" s="384"/>
      <c r="I4" s="384"/>
      <c r="J4" s="384"/>
      <c r="K4" s="384"/>
      <c r="L4" s="384"/>
      <c r="M4" s="385"/>
    </row>
    <row r="5" spans="2:13">
      <c r="B5" s="152" t="s">
        <v>210</v>
      </c>
      <c r="C5" s="386"/>
      <c r="D5" s="387"/>
      <c r="E5" s="387"/>
      <c r="F5" s="387"/>
      <c r="G5" s="387"/>
      <c r="H5" s="387"/>
      <c r="I5" s="387"/>
      <c r="J5" s="387"/>
      <c r="K5" s="387"/>
      <c r="L5" s="387"/>
      <c r="M5" s="388"/>
    </row>
    <row r="6" spans="2:13">
      <c r="B6" s="152" t="s">
        <v>223</v>
      </c>
      <c r="C6" s="386"/>
      <c r="D6" s="387"/>
      <c r="E6" s="387"/>
      <c r="F6" s="387"/>
      <c r="G6" s="387"/>
      <c r="H6" s="387"/>
      <c r="I6" s="387"/>
      <c r="J6" s="387"/>
      <c r="K6" s="387"/>
      <c r="L6" s="387"/>
      <c r="M6" s="388"/>
    </row>
    <row r="7" spans="2:13">
      <c r="B7" s="149"/>
      <c r="C7" s="150"/>
      <c r="D7" s="150"/>
      <c r="E7" s="150"/>
      <c r="F7" s="150"/>
      <c r="G7" s="150"/>
      <c r="H7" s="150"/>
      <c r="I7" s="150"/>
      <c r="J7" s="150"/>
      <c r="K7" s="150"/>
      <c r="L7" s="150"/>
      <c r="M7" s="151"/>
    </row>
    <row r="8" spans="2:13" ht="17.5">
      <c r="B8" s="153" t="s">
        <v>231</v>
      </c>
      <c r="C8" s="154" t="s">
        <v>232</v>
      </c>
      <c r="D8" s="154" t="s">
        <v>233</v>
      </c>
      <c r="E8" s="154" t="s">
        <v>234</v>
      </c>
      <c r="F8" s="154" t="s">
        <v>235</v>
      </c>
      <c r="G8" s="154" t="s">
        <v>236</v>
      </c>
      <c r="H8" s="154" t="s">
        <v>237</v>
      </c>
      <c r="I8" s="154" t="s">
        <v>238</v>
      </c>
      <c r="J8" s="154" t="s">
        <v>239</v>
      </c>
      <c r="K8" s="154" t="s">
        <v>240</v>
      </c>
      <c r="L8" s="154" t="s">
        <v>241</v>
      </c>
      <c r="M8" s="154"/>
    </row>
    <row r="9" spans="2:13">
      <c r="B9" s="153" t="s">
        <v>211</v>
      </c>
      <c r="C9" s="154"/>
      <c r="D9" s="154"/>
      <c r="E9" s="154"/>
      <c r="F9" s="154"/>
      <c r="G9" s="154"/>
      <c r="H9" s="154"/>
      <c r="I9" s="154"/>
      <c r="J9" s="154"/>
      <c r="K9" s="154"/>
      <c r="L9" s="154"/>
      <c r="M9" s="154"/>
    </row>
    <row r="10" spans="2:13">
      <c r="B10" s="149"/>
      <c r="C10" s="150"/>
      <c r="D10" s="150"/>
      <c r="E10" s="150"/>
      <c r="F10" s="150"/>
      <c r="G10" s="150"/>
      <c r="H10" s="150"/>
      <c r="I10" s="150"/>
      <c r="J10" s="150"/>
      <c r="K10" s="150"/>
      <c r="L10" s="150"/>
      <c r="M10" s="151"/>
    </row>
    <row r="11" spans="2:13" ht="17">
      <c r="B11" s="153" t="s">
        <v>242</v>
      </c>
      <c r="C11" s="389" t="s">
        <v>212</v>
      </c>
      <c r="D11" s="390"/>
      <c r="E11" s="390"/>
      <c r="F11" s="390"/>
      <c r="G11" s="390"/>
      <c r="H11" s="390"/>
      <c r="I11" s="390"/>
      <c r="J11" s="390"/>
      <c r="K11" s="390"/>
      <c r="L11" s="390"/>
      <c r="M11" s="154" t="s">
        <v>213</v>
      </c>
    </row>
    <row r="12" spans="2:13" ht="16">
      <c r="B12" s="154" t="s">
        <v>243</v>
      </c>
      <c r="C12" s="154"/>
      <c r="D12" s="154"/>
      <c r="E12" s="154"/>
      <c r="F12" s="154"/>
      <c r="G12" s="154"/>
      <c r="H12" s="154"/>
      <c r="I12" s="154"/>
      <c r="J12" s="154"/>
      <c r="K12" s="154"/>
      <c r="L12" s="154"/>
      <c r="M12" s="154">
        <f>SUM(C$9*C12,D$9*D12,E$9*E12,F$9*F12,G$9*G12,H$9*H12,I$9*I12,J$9*J12,K$9*K12,L$9*L12)</f>
        <v>0</v>
      </c>
    </row>
    <row r="13" spans="2:13" ht="16">
      <c r="B13" s="154" t="s">
        <v>244</v>
      </c>
      <c r="C13" s="154"/>
      <c r="D13" s="154"/>
      <c r="E13" s="154"/>
      <c r="F13" s="154"/>
      <c r="G13" s="154"/>
      <c r="H13" s="154"/>
      <c r="I13" s="154"/>
      <c r="J13" s="154"/>
      <c r="K13" s="154"/>
      <c r="L13" s="154"/>
      <c r="M13" s="154">
        <f>SUM(C$9*C13,D$9*D13,E$9*E13,F$9*F13,G$9*G13,H$9*H13,I$9*I13,J$9*J13,K$9*K13,L$9*L13)</f>
        <v>0</v>
      </c>
    </row>
    <row r="14" spans="2:13" ht="16">
      <c r="B14" s="154" t="s">
        <v>245</v>
      </c>
      <c r="C14" s="154"/>
      <c r="D14" s="154"/>
      <c r="E14" s="154"/>
      <c r="F14" s="154"/>
      <c r="G14" s="154"/>
      <c r="H14" s="154"/>
      <c r="I14" s="154"/>
      <c r="J14" s="154"/>
      <c r="K14" s="154"/>
      <c r="L14" s="154"/>
      <c r="M14" s="154">
        <f t="shared" ref="M14:M41" si="0">SUM(C$9*C14,D$9*D14,E$9*E14,F$9*F14,G$9*G14,H$9*H14,I$9*I14,J$9*J14,K$9*K14,L$9*L14)</f>
        <v>0</v>
      </c>
    </row>
    <row r="15" spans="2:13" ht="16">
      <c r="B15" s="154" t="s">
        <v>246</v>
      </c>
      <c r="C15" s="154"/>
      <c r="D15" s="154"/>
      <c r="E15" s="154"/>
      <c r="F15" s="154"/>
      <c r="G15" s="154"/>
      <c r="H15" s="154"/>
      <c r="I15" s="154"/>
      <c r="J15" s="154"/>
      <c r="K15" s="154"/>
      <c r="L15" s="154"/>
      <c r="M15" s="154">
        <f t="shared" si="0"/>
        <v>0</v>
      </c>
    </row>
    <row r="16" spans="2:13" ht="16">
      <c r="B16" s="154" t="s">
        <v>247</v>
      </c>
      <c r="C16" s="154"/>
      <c r="D16" s="154"/>
      <c r="E16" s="154"/>
      <c r="F16" s="154"/>
      <c r="G16" s="154"/>
      <c r="H16" s="154"/>
      <c r="I16" s="154"/>
      <c r="J16" s="154"/>
      <c r="K16" s="154"/>
      <c r="L16" s="154"/>
      <c r="M16" s="154">
        <f t="shared" si="0"/>
        <v>0</v>
      </c>
    </row>
    <row r="17" spans="2:13" ht="16">
      <c r="B17" s="154" t="s">
        <v>248</v>
      </c>
      <c r="C17" s="154"/>
      <c r="D17" s="154"/>
      <c r="E17" s="154"/>
      <c r="F17" s="154"/>
      <c r="G17" s="154"/>
      <c r="H17" s="154"/>
      <c r="I17" s="154"/>
      <c r="J17" s="154"/>
      <c r="K17" s="154"/>
      <c r="L17" s="154"/>
      <c r="M17" s="154">
        <f t="shared" si="0"/>
        <v>0</v>
      </c>
    </row>
    <row r="18" spans="2:13" ht="16">
      <c r="B18" s="154" t="s">
        <v>249</v>
      </c>
      <c r="C18" s="154"/>
      <c r="D18" s="154"/>
      <c r="E18" s="154"/>
      <c r="F18" s="154"/>
      <c r="G18" s="154"/>
      <c r="H18" s="154"/>
      <c r="I18" s="154"/>
      <c r="J18" s="154"/>
      <c r="K18" s="154"/>
      <c r="L18" s="154"/>
      <c r="M18" s="154">
        <f t="shared" si="0"/>
        <v>0</v>
      </c>
    </row>
    <row r="19" spans="2:13" ht="16">
      <c r="B19" s="154" t="s">
        <v>250</v>
      </c>
      <c r="C19" s="154"/>
      <c r="D19" s="154"/>
      <c r="E19" s="154"/>
      <c r="F19" s="154"/>
      <c r="G19" s="154"/>
      <c r="H19" s="154"/>
      <c r="I19" s="154"/>
      <c r="J19" s="154"/>
      <c r="K19" s="154"/>
      <c r="L19" s="154"/>
      <c r="M19" s="154">
        <f t="shared" si="0"/>
        <v>0</v>
      </c>
    </row>
    <row r="20" spans="2:13" ht="16">
      <c r="B20" s="154" t="s">
        <v>251</v>
      </c>
      <c r="C20" s="154"/>
      <c r="D20" s="154"/>
      <c r="E20" s="154"/>
      <c r="F20" s="154"/>
      <c r="G20" s="154"/>
      <c r="H20" s="154"/>
      <c r="I20" s="154"/>
      <c r="J20" s="154"/>
      <c r="K20" s="154"/>
      <c r="L20" s="154"/>
      <c r="M20" s="154">
        <f t="shared" si="0"/>
        <v>0</v>
      </c>
    </row>
    <row r="21" spans="2:13" ht="16">
      <c r="B21" s="154" t="s">
        <v>252</v>
      </c>
      <c r="C21" s="154"/>
      <c r="D21" s="154"/>
      <c r="E21" s="154"/>
      <c r="F21" s="154"/>
      <c r="G21" s="154"/>
      <c r="H21" s="154"/>
      <c r="I21" s="154"/>
      <c r="J21" s="154"/>
      <c r="K21" s="154"/>
      <c r="L21" s="154"/>
      <c r="M21" s="154">
        <f t="shared" si="0"/>
        <v>0</v>
      </c>
    </row>
    <row r="22" spans="2:13" ht="16">
      <c r="B22" s="154" t="s">
        <v>253</v>
      </c>
      <c r="C22" s="154"/>
      <c r="D22" s="154"/>
      <c r="E22" s="154"/>
      <c r="F22" s="154"/>
      <c r="G22" s="154"/>
      <c r="H22" s="154"/>
      <c r="I22" s="154"/>
      <c r="J22" s="154"/>
      <c r="K22" s="154"/>
      <c r="L22" s="154"/>
      <c r="M22" s="154">
        <f t="shared" si="0"/>
        <v>0</v>
      </c>
    </row>
    <row r="23" spans="2:13" ht="16">
      <c r="B23" s="154" t="s">
        <v>254</v>
      </c>
      <c r="C23" s="154"/>
      <c r="D23" s="154"/>
      <c r="E23" s="154"/>
      <c r="F23" s="154"/>
      <c r="G23" s="154"/>
      <c r="H23" s="154"/>
      <c r="I23" s="154"/>
      <c r="J23" s="154"/>
      <c r="K23" s="154"/>
      <c r="L23" s="154"/>
      <c r="M23" s="154">
        <f t="shared" si="0"/>
        <v>0</v>
      </c>
    </row>
    <row r="24" spans="2:13" ht="16">
      <c r="B24" s="154" t="s">
        <v>255</v>
      </c>
      <c r="C24" s="154"/>
      <c r="D24" s="154"/>
      <c r="E24" s="154"/>
      <c r="F24" s="154"/>
      <c r="G24" s="154"/>
      <c r="H24" s="154"/>
      <c r="I24" s="154"/>
      <c r="J24" s="154"/>
      <c r="K24" s="154"/>
      <c r="L24" s="154"/>
      <c r="M24" s="154">
        <f t="shared" si="0"/>
        <v>0</v>
      </c>
    </row>
    <row r="25" spans="2:13" ht="16">
      <c r="B25" s="154" t="s">
        <v>256</v>
      </c>
      <c r="C25" s="154"/>
      <c r="D25" s="154"/>
      <c r="E25" s="154"/>
      <c r="F25" s="154"/>
      <c r="G25" s="154"/>
      <c r="H25" s="154"/>
      <c r="I25" s="154"/>
      <c r="J25" s="154"/>
      <c r="K25" s="154"/>
      <c r="L25" s="154"/>
      <c r="M25" s="154">
        <f t="shared" si="0"/>
        <v>0</v>
      </c>
    </row>
    <row r="26" spans="2:13" ht="16">
      <c r="B26" s="154" t="s">
        <v>257</v>
      </c>
      <c r="C26" s="154"/>
      <c r="D26" s="154"/>
      <c r="E26" s="154"/>
      <c r="F26" s="154"/>
      <c r="G26" s="154"/>
      <c r="H26" s="154"/>
      <c r="I26" s="154"/>
      <c r="J26" s="154"/>
      <c r="K26" s="154"/>
      <c r="L26" s="154"/>
      <c r="M26" s="154">
        <f t="shared" si="0"/>
        <v>0</v>
      </c>
    </row>
    <row r="27" spans="2:13" ht="16">
      <c r="B27" s="154" t="s">
        <v>258</v>
      </c>
      <c r="C27" s="154"/>
      <c r="D27" s="154"/>
      <c r="E27" s="154"/>
      <c r="F27" s="154"/>
      <c r="G27" s="154"/>
      <c r="H27" s="154"/>
      <c r="I27" s="154"/>
      <c r="J27" s="154"/>
      <c r="K27" s="154"/>
      <c r="L27" s="154"/>
      <c r="M27" s="154">
        <f t="shared" si="0"/>
        <v>0</v>
      </c>
    </row>
    <row r="28" spans="2:13" ht="16">
      <c r="B28" s="154" t="s">
        <v>259</v>
      </c>
      <c r="C28" s="154"/>
      <c r="D28" s="154"/>
      <c r="E28" s="154"/>
      <c r="F28" s="154"/>
      <c r="G28" s="154"/>
      <c r="H28" s="154"/>
      <c r="I28" s="154"/>
      <c r="J28" s="154"/>
      <c r="K28" s="154"/>
      <c r="L28" s="154"/>
      <c r="M28" s="154">
        <f t="shared" si="0"/>
        <v>0</v>
      </c>
    </row>
    <row r="29" spans="2:13" ht="16">
      <c r="B29" s="154" t="s">
        <v>260</v>
      </c>
      <c r="C29" s="154"/>
      <c r="D29" s="154"/>
      <c r="E29" s="154"/>
      <c r="F29" s="154"/>
      <c r="G29" s="154"/>
      <c r="H29" s="154"/>
      <c r="I29" s="154"/>
      <c r="J29" s="154"/>
      <c r="K29" s="154"/>
      <c r="L29" s="154"/>
      <c r="M29" s="154">
        <f t="shared" si="0"/>
        <v>0</v>
      </c>
    </row>
    <row r="30" spans="2:13" ht="16">
      <c r="B30" s="154" t="s">
        <v>261</v>
      </c>
      <c r="C30" s="154"/>
      <c r="D30" s="154"/>
      <c r="E30" s="154"/>
      <c r="F30" s="154"/>
      <c r="G30" s="154"/>
      <c r="H30" s="154"/>
      <c r="I30" s="154"/>
      <c r="J30" s="154"/>
      <c r="K30" s="154"/>
      <c r="L30" s="154"/>
      <c r="M30" s="154">
        <f t="shared" si="0"/>
        <v>0</v>
      </c>
    </row>
    <row r="31" spans="2:13" ht="16">
      <c r="B31" s="154" t="s">
        <v>262</v>
      </c>
      <c r="C31" s="154"/>
      <c r="D31" s="154"/>
      <c r="E31" s="154"/>
      <c r="F31" s="154"/>
      <c r="G31" s="154"/>
      <c r="H31" s="154"/>
      <c r="I31" s="154"/>
      <c r="J31" s="154"/>
      <c r="K31" s="154"/>
      <c r="L31" s="154"/>
      <c r="M31" s="154">
        <f t="shared" si="0"/>
        <v>0</v>
      </c>
    </row>
    <row r="32" spans="2:13" ht="16">
      <c r="B32" s="154" t="s">
        <v>263</v>
      </c>
      <c r="C32" s="154"/>
      <c r="D32" s="154"/>
      <c r="E32" s="154"/>
      <c r="F32" s="154"/>
      <c r="G32" s="154"/>
      <c r="H32" s="154"/>
      <c r="I32" s="154"/>
      <c r="J32" s="154"/>
      <c r="K32" s="154"/>
      <c r="L32" s="154"/>
      <c r="M32" s="154">
        <f t="shared" si="0"/>
        <v>0</v>
      </c>
    </row>
    <row r="33" spans="2:13" ht="16">
      <c r="B33" s="154" t="s">
        <v>264</v>
      </c>
      <c r="C33" s="154"/>
      <c r="D33" s="154"/>
      <c r="E33" s="154"/>
      <c r="F33" s="154"/>
      <c r="G33" s="154"/>
      <c r="H33" s="154"/>
      <c r="I33" s="154"/>
      <c r="J33" s="154"/>
      <c r="K33" s="154"/>
      <c r="L33" s="154"/>
      <c r="M33" s="154">
        <f t="shared" si="0"/>
        <v>0</v>
      </c>
    </row>
    <row r="34" spans="2:13" ht="16">
      <c r="B34" s="154" t="s">
        <v>265</v>
      </c>
      <c r="C34" s="154"/>
      <c r="D34" s="154"/>
      <c r="E34" s="154"/>
      <c r="F34" s="154"/>
      <c r="G34" s="154"/>
      <c r="H34" s="154"/>
      <c r="I34" s="154"/>
      <c r="J34" s="154"/>
      <c r="K34" s="154"/>
      <c r="L34" s="154"/>
      <c r="M34" s="154">
        <f t="shared" si="0"/>
        <v>0</v>
      </c>
    </row>
    <row r="35" spans="2:13" ht="16">
      <c r="B35" s="154" t="s">
        <v>266</v>
      </c>
      <c r="C35" s="154"/>
      <c r="D35" s="154"/>
      <c r="E35" s="154"/>
      <c r="F35" s="154"/>
      <c r="G35" s="154"/>
      <c r="H35" s="154"/>
      <c r="I35" s="154"/>
      <c r="J35" s="154"/>
      <c r="K35" s="154"/>
      <c r="L35" s="154"/>
      <c r="M35" s="154">
        <f t="shared" si="0"/>
        <v>0</v>
      </c>
    </row>
    <row r="36" spans="2:13" ht="16">
      <c r="B36" s="154" t="s">
        <v>267</v>
      </c>
      <c r="C36" s="154"/>
      <c r="D36" s="154"/>
      <c r="E36" s="154"/>
      <c r="F36" s="154"/>
      <c r="G36" s="154"/>
      <c r="H36" s="154"/>
      <c r="I36" s="154"/>
      <c r="J36" s="154"/>
      <c r="K36" s="154"/>
      <c r="L36" s="154"/>
      <c r="M36" s="154">
        <f t="shared" si="0"/>
        <v>0</v>
      </c>
    </row>
    <row r="37" spans="2:13" ht="16">
      <c r="B37" s="154" t="s">
        <v>268</v>
      </c>
      <c r="C37" s="154"/>
      <c r="D37" s="154"/>
      <c r="E37" s="154"/>
      <c r="F37" s="154"/>
      <c r="G37" s="154"/>
      <c r="H37" s="154"/>
      <c r="I37" s="154"/>
      <c r="J37" s="154"/>
      <c r="K37" s="154"/>
      <c r="L37" s="154"/>
      <c r="M37" s="154">
        <f t="shared" si="0"/>
        <v>0</v>
      </c>
    </row>
    <row r="38" spans="2:13" ht="16">
      <c r="B38" s="154" t="s">
        <v>269</v>
      </c>
      <c r="C38" s="154"/>
      <c r="D38" s="154"/>
      <c r="E38" s="154"/>
      <c r="F38" s="154"/>
      <c r="G38" s="154"/>
      <c r="H38" s="154"/>
      <c r="I38" s="154"/>
      <c r="J38" s="154"/>
      <c r="K38" s="154"/>
      <c r="L38" s="154"/>
      <c r="M38" s="154">
        <f t="shared" si="0"/>
        <v>0</v>
      </c>
    </row>
    <row r="39" spans="2:13" ht="16">
      <c r="B39" s="154" t="s">
        <v>270</v>
      </c>
      <c r="C39" s="154"/>
      <c r="D39" s="154"/>
      <c r="E39" s="154"/>
      <c r="F39" s="154"/>
      <c r="G39" s="154"/>
      <c r="H39" s="154"/>
      <c r="I39" s="154"/>
      <c r="J39" s="154"/>
      <c r="K39" s="154"/>
      <c r="L39" s="154"/>
      <c r="M39" s="154">
        <f t="shared" si="0"/>
        <v>0</v>
      </c>
    </row>
    <row r="40" spans="2:13" ht="16">
      <c r="B40" s="154" t="s">
        <v>271</v>
      </c>
      <c r="C40" s="154"/>
      <c r="D40" s="154"/>
      <c r="E40" s="154"/>
      <c r="F40" s="154"/>
      <c r="G40" s="154"/>
      <c r="H40" s="154"/>
      <c r="I40" s="154"/>
      <c r="J40" s="154"/>
      <c r="K40" s="154"/>
      <c r="L40" s="154"/>
      <c r="M40" s="154">
        <f t="shared" si="0"/>
        <v>0</v>
      </c>
    </row>
    <row r="41" spans="2:13" ht="16">
      <c r="B41" s="154" t="s">
        <v>272</v>
      </c>
      <c r="C41" s="154"/>
      <c r="D41" s="154"/>
      <c r="E41" s="154"/>
      <c r="F41" s="154"/>
      <c r="G41" s="154"/>
      <c r="H41" s="154"/>
      <c r="I41" s="154"/>
      <c r="J41" s="154"/>
      <c r="K41" s="154"/>
      <c r="L41" s="154"/>
      <c r="M41" s="154">
        <f t="shared" si="0"/>
        <v>0</v>
      </c>
    </row>
    <row r="42" spans="2:13" ht="5.25" customHeight="1">
      <c r="B42" s="149"/>
      <c r="C42" s="150"/>
      <c r="D42" s="150"/>
      <c r="E42" s="150"/>
      <c r="F42" s="150"/>
      <c r="G42" s="150"/>
      <c r="H42" s="150"/>
      <c r="I42" s="150"/>
      <c r="J42" s="150"/>
      <c r="K42" s="150"/>
      <c r="L42" s="150"/>
      <c r="M42" s="151"/>
    </row>
    <row r="43" spans="2:13" ht="16.5" customHeight="1">
      <c r="B43" s="374" t="s">
        <v>273</v>
      </c>
      <c r="C43" s="375"/>
      <c r="D43" s="375"/>
      <c r="E43" s="375"/>
      <c r="F43" s="375"/>
      <c r="G43" s="375"/>
      <c r="H43" s="375"/>
      <c r="I43" s="375"/>
      <c r="J43" s="375"/>
      <c r="K43" s="375"/>
      <c r="L43" s="375"/>
      <c r="M43" s="376"/>
    </row>
    <row r="44" spans="2:13" ht="16.5" customHeight="1">
      <c r="B44" s="374" t="s">
        <v>274</v>
      </c>
      <c r="C44" s="375"/>
      <c r="D44" s="375"/>
      <c r="E44" s="375"/>
      <c r="F44" s="375"/>
      <c r="G44" s="375"/>
      <c r="H44" s="375"/>
      <c r="I44" s="375"/>
      <c r="J44" s="375"/>
      <c r="K44" s="375"/>
      <c r="L44" s="375"/>
      <c r="M44" s="376"/>
    </row>
    <row r="45" spans="2:13" ht="16.5" customHeight="1">
      <c r="B45" s="377" t="s">
        <v>275</v>
      </c>
      <c r="C45" s="378"/>
      <c r="D45" s="378"/>
      <c r="E45" s="378"/>
      <c r="F45" s="378"/>
      <c r="G45" s="378"/>
      <c r="H45" s="378"/>
      <c r="I45" s="378"/>
      <c r="J45" s="378"/>
      <c r="K45" s="378"/>
      <c r="L45" s="378"/>
      <c r="M45" s="379"/>
    </row>
    <row r="46" spans="2:13">
      <c r="B46" s="372" t="s">
        <v>224</v>
      </c>
      <c r="C46" s="373"/>
      <c r="D46" s="373"/>
      <c r="E46" s="373"/>
      <c r="F46" s="373"/>
      <c r="G46" s="373"/>
      <c r="H46" s="373"/>
      <c r="I46" s="373"/>
      <c r="J46" s="373"/>
      <c r="K46" s="373"/>
      <c r="L46" s="373"/>
      <c r="M46" s="373"/>
    </row>
  </sheetData>
  <mergeCells count="9">
    <mergeCell ref="B46:M46"/>
    <mergeCell ref="B44:M44"/>
    <mergeCell ref="B45:M45"/>
    <mergeCell ref="B2:M2"/>
    <mergeCell ref="C4:M4"/>
    <mergeCell ref="C5:M5"/>
    <mergeCell ref="C6:M6"/>
    <mergeCell ref="C11:L11"/>
    <mergeCell ref="B43:M43"/>
  </mergeCells>
  <pageMargins left="0.45" right="0.45" top="0.5" bottom="0.5" header="0.3" footer="0.3"/>
  <pageSetup paperSize="8" scale="83"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82"/>
  <sheetViews>
    <sheetView workbookViewId="0"/>
  </sheetViews>
  <sheetFormatPr defaultColWidth="9.1796875" defaultRowHeight="14"/>
  <cols>
    <col min="1" max="1" width="1.26953125" style="13" customWidth="1"/>
    <col min="2" max="2" width="7.453125" style="21" customWidth="1"/>
    <col min="3" max="3" width="22.7265625" style="21" customWidth="1"/>
    <col min="4" max="4" width="16.453125" style="21" customWidth="1"/>
    <col min="5" max="5" width="13.26953125" style="21" bestFit="1" customWidth="1"/>
    <col min="6" max="7" width="11.7265625" style="21" customWidth="1"/>
    <col min="8" max="8" width="11" style="21" customWidth="1"/>
    <col min="9" max="9" width="12" style="21" customWidth="1"/>
    <col min="10" max="10" width="7.7265625" style="21" customWidth="1"/>
    <col min="11" max="11" width="13.1796875" style="21" bestFit="1" customWidth="1"/>
    <col min="12" max="13" width="10.26953125" style="21" customWidth="1"/>
    <col min="14" max="16384" width="9.1796875" style="21"/>
  </cols>
  <sheetData>
    <row r="1" spans="2:74" ht="6" customHeight="1">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row>
    <row r="2" spans="2:74" ht="36" customHeight="1" thickBot="1">
      <c r="B2" s="420" t="s">
        <v>214</v>
      </c>
      <c r="C2" s="421"/>
      <c r="D2" s="421"/>
      <c r="E2" s="421"/>
      <c r="F2" s="421"/>
      <c r="G2" s="421"/>
      <c r="H2" s="421"/>
      <c r="I2" s="421"/>
      <c r="J2" s="421"/>
      <c r="K2" s="421"/>
      <c r="L2" s="421"/>
      <c r="M2" s="421"/>
      <c r="N2" s="421"/>
      <c r="O2" s="421"/>
      <c r="P2" s="421"/>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row>
    <row r="3" spans="2:74">
      <c r="B3" s="410" t="s">
        <v>215</v>
      </c>
      <c r="C3" s="411"/>
      <c r="D3" s="410" t="s">
        <v>44</v>
      </c>
      <c r="E3" s="411"/>
      <c r="F3" s="410" t="s">
        <v>2</v>
      </c>
      <c r="G3" s="412"/>
      <c r="H3" s="411"/>
      <c r="I3" s="391" t="s">
        <v>45</v>
      </c>
      <c r="J3" s="392"/>
      <c r="K3" s="393"/>
      <c r="L3" s="393"/>
      <c r="M3" s="394"/>
      <c r="N3" s="426" t="s">
        <v>221</v>
      </c>
      <c r="O3" s="427"/>
      <c r="P3" s="428"/>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row>
    <row r="4" spans="2:74" ht="20.25" customHeight="1" thickBot="1">
      <c r="B4" s="395"/>
      <c r="C4" s="396"/>
      <c r="D4" s="395"/>
      <c r="E4" s="396"/>
      <c r="F4" s="395"/>
      <c r="G4" s="397"/>
      <c r="H4" s="396"/>
      <c r="I4" s="398"/>
      <c r="J4" s="399"/>
      <c r="K4" s="400"/>
      <c r="L4" s="400"/>
      <c r="M4" s="401"/>
      <c r="N4" s="429"/>
      <c r="O4" s="430"/>
      <c r="P4" s="431"/>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row>
    <row r="5" spans="2:74" ht="17.25" customHeight="1">
      <c r="B5" s="406" t="s">
        <v>216</v>
      </c>
      <c r="C5" s="408" t="s">
        <v>217</v>
      </c>
      <c r="D5" s="413" t="s">
        <v>218</v>
      </c>
      <c r="E5" s="414"/>
      <c r="F5" s="414"/>
      <c r="G5" s="413" t="s">
        <v>219</v>
      </c>
      <c r="H5" s="414"/>
      <c r="I5" s="414"/>
      <c r="J5" s="413" t="s">
        <v>222</v>
      </c>
      <c r="K5" s="413" t="s">
        <v>220</v>
      </c>
      <c r="L5" s="414"/>
      <c r="M5" s="414"/>
      <c r="N5" s="413" t="s">
        <v>190</v>
      </c>
      <c r="O5" s="414"/>
      <c r="P5" s="424" t="s">
        <v>15</v>
      </c>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row>
    <row r="6" spans="2:74" ht="17.25" customHeight="1">
      <c r="B6" s="407"/>
      <c r="C6" s="409"/>
      <c r="D6" s="415"/>
      <c r="E6" s="416"/>
      <c r="F6" s="416"/>
      <c r="G6" s="416"/>
      <c r="H6" s="416"/>
      <c r="I6" s="416"/>
      <c r="J6" s="416"/>
      <c r="K6" s="417"/>
      <c r="L6" s="416"/>
      <c r="M6" s="416"/>
      <c r="N6" s="417"/>
      <c r="O6" s="416"/>
      <c r="P6" s="425"/>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row>
    <row r="7" spans="2:74" ht="32.25" customHeight="1">
      <c r="B7" s="155"/>
      <c r="C7" s="156"/>
      <c r="D7" s="404"/>
      <c r="E7" s="405"/>
      <c r="F7" s="405"/>
      <c r="G7" s="405"/>
      <c r="H7" s="405"/>
      <c r="I7" s="405"/>
      <c r="J7" s="157"/>
      <c r="K7" s="404"/>
      <c r="L7" s="405"/>
      <c r="M7" s="405"/>
      <c r="N7" s="418"/>
      <c r="O7" s="419"/>
      <c r="P7" s="158"/>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row>
    <row r="8" spans="2:74" ht="32.25" customHeight="1">
      <c r="B8" s="155"/>
      <c r="C8" s="156"/>
      <c r="D8" s="404"/>
      <c r="E8" s="405"/>
      <c r="F8" s="405"/>
      <c r="G8" s="405"/>
      <c r="H8" s="405"/>
      <c r="I8" s="405"/>
      <c r="J8" s="157"/>
      <c r="K8" s="404"/>
      <c r="L8" s="405"/>
      <c r="M8" s="405"/>
      <c r="N8" s="418"/>
      <c r="O8" s="419"/>
      <c r="P8" s="158"/>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2:74" ht="32.25" customHeight="1">
      <c r="B9" s="155"/>
      <c r="C9" s="156"/>
      <c r="D9" s="404"/>
      <c r="E9" s="405"/>
      <c r="F9" s="405"/>
      <c r="G9" s="405"/>
      <c r="H9" s="405"/>
      <c r="I9" s="405"/>
      <c r="J9" s="157"/>
      <c r="K9" s="404"/>
      <c r="L9" s="405"/>
      <c r="M9" s="405"/>
      <c r="N9" s="418"/>
      <c r="O9" s="419"/>
      <c r="P9" s="158"/>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2:74" ht="32.25" customHeight="1">
      <c r="B10" s="155"/>
      <c r="C10" s="156"/>
      <c r="D10" s="404"/>
      <c r="E10" s="405"/>
      <c r="F10" s="405"/>
      <c r="G10" s="405"/>
      <c r="H10" s="405"/>
      <c r="I10" s="405"/>
      <c r="J10" s="157"/>
      <c r="K10" s="404"/>
      <c r="L10" s="405"/>
      <c r="M10" s="405"/>
      <c r="N10" s="418"/>
      <c r="O10" s="419"/>
      <c r="P10" s="158"/>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row>
    <row r="11" spans="2:74" ht="32.25" customHeight="1">
      <c r="B11" s="155"/>
      <c r="C11" s="156"/>
      <c r="D11" s="404"/>
      <c r="E11" s="405"/>
      <c r="F11" s="405"/>
      <c r="G11" s="405"/>
      <c r="H11" s="405"/>
      <c r="I11" s="405"/>
      <c r="J11" s="157"/>
      <c r="K11" s="404"/>
      <c r="L11" s="405"/>
      <c r="M11" s="405"/>
      <c r="N11" s="418"/>
      <c r="O11" s="419"/>
      <c r="P11" s="158"/>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2:74" ht="32.25" customHeight="1">
      <c r="B12" s="155"/>
      <c r="C12" s="156"/>
      <c r="D12" s="404"/>
      <c r="E12" s="405"/>
      <c r="F12" s="405"/>
      <c r="G12" s="405"/>
      <c r="H12" s="405"/>
      <c r="I12" s="405"/>
      <c r="J12" s="157"/>
      <c r="K12" s="404"/>
      <c r="L12" s="405"/>
      <c r="M12" s="405"/>
      <c r="N12" s="418"/>
      <c r="O12" s="419"/>
      <c r="P12" s="158"/>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2:74" ht="32.25" customHeight="1">
      <c r="B13" s="155"/>
      <c r="C13" s="156"/>
      <c r="D13" s="404"/>
      <c r="E13" s="405"/>
      <c r="F13" s="405"/>
      <c r="G13" s="405"/>
      <c r="H13" s="405"/>
      <c r="I13" s="405"/>
      <c r="J13" s="157"/>
      <c r="K13" s="404"/>
      <c r="L13" s="405"/>
      <c r="M13" s="405"/>
      <c r="N13" s="418"/>
      <c r="O13" s="419"/>
      <c r="P13" s="158"/>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row>
    <row r="14" spans="2:74" ht="32.25" customHeight="1">
      <c r="B14" s="155"/>
      <c r="C14" s="156"/>
      <c r="D14" s="404"/>
      <c r="E14" s="405"/>
      <c r="F14" s="405"/>
      <c r="G14" s="405"/>
      <c r="H14" s="405"/>
      <c r="I14" s="405"/>
      <c r="J14" s="157"/>
      <c r="K14" s="404"/>
      <c r="L14" s="405"/>
      <c r="M14" s="405"/>
      <c r="N14" s="418"/>
      <c r="O14" s="419"/>
      <c r="P14" s="158"/>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2:74" ht="32.25" customHeight="1">
      <c r="B15" s="155"/>
      <c r="C15" s="156"/>
      <c r="D15" s="404"/>
      <c r="E15" s="405"/>
      <c r="F15" s="405"/>
      <c r="G15" s="405"/>
      <c r="H15" s="405"/>
      <c r="I15" s="405"/>
      <c r="J15" s="157"/>
      <c r="K15" s="404"/>
      <c r="L15" s="405"/>
      <c r="M15" s="405"/>
      <c r="N15" s="418"/>
      <c r="O15" s="419"/>
      <c r="P15" s="158"/>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2:74" ht="32.25" customHeight="1" thickBot="1">
      <c r="B16" s="159"/>
      <c r="C16" s="160"/>
      <c r="D16" s="402"/>
      <c r="E16" s="403"/>
      <c r="F16" s="403"/>
      <c r="G16" s="403"/>
      <c r="H16" s="403"/>
      <c r="I16" s="403"/>
      <c r="J16" s="161"/>
      <c r="K16" s="402"/>
      <c r="L16" s="403"/>
      <c r="M16" s="403"/>
      <c r="N16" s="422"/>
      <c r="O16" s="423"/>
      <c r="P16" s="162"/>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row>
    <row r="17" spans="2:56">
      <c r="B17" s="13"/>
      <c r="C17" s="13"/>
      <c r="D17" s="13"/>
      <c r="E17" s="13"/>
      <c r="F17" s="13"/>
      <c r="G17" s="13"/>
      <c r="H17" s="13"/>
      <c r="I17" s="13"/>
      <c r="J17" s="13"/>
      <c r="K17" s="13"/>
      <c r="L17" s="13"/>
      <c r="N17" s="4"/>
      <c r="O17" s="4"/>
      <c r="P17" s="35" t="s">
        <v>224</v>
      </c>
      <c r="Q17" s="4"/>
      <c r="R17" s="4"/>
      <c r="S17" s="4"/>
      <c r="T17" s="4"/>
      <c r="U17" s="4"/>
      <c r="V17" s="4"/>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2:56">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2:56">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row>
    <row r="20" spans="2:56">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row>
    <row r="21" spans="2:56">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row>
    <row r="22" spans="2:56">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row>
    <row r="23" spans="2:56">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row>
    <row r="24" spans="2:56">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row>
    <row r="25" spans="2:56">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row>
    <row r="26" spans="2:56">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row>
    <row r="27" spans="2:56">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row>
    <row r="28" spans="2:56">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row>
    <row r="29" spans="2:56">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2:56">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row>
    <row r="31" spans="2:56">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2:56">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2:56">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row>
    <row r="34" spans="2:56">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2:56">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2:56">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row>
    <row r="37" spans="2:56">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2:56">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2:56">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row>
    <row r="40" spans="2:56">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2:56">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row>
    <row r="42" spans="2:56">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row>
    <row r="43" spans="2:56">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row>
    <row r="44" spans="2:56">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row>
    <row r="45" spans="2:56">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row>
    <row r="46" spans="2:56">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row>
    <row r="47" spans="2:56">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row>
    <row r="48" spans="2:56">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row>
    <row r="49" spans="2:56">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row>
    <row r="50" spans="2:56">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row>
    <row r="51" spans="2:56">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row>
    <row r="52" spans="2:56">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row>
    <row r="53" spans="2:56">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row>
    <row r="54" spans="2:56">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row>
    <row r="55" spans="2:56">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row>
    <row r="56" spans="2:56">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row>
    <row r="57" spans="2:56">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row>
    <row r="58" spans="2:56">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row>
    <row r="59" spans="2:56">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row>
    <row r="60" spans="2:56">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row>
    <row r="61" spans="2:56">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row>
    <row r="62" spans="2:56">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row>
    <row r="63" spans="2:56">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row>
    <row r="64" spans="2:56">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row>
    <row r="65" spans="2:56">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row>
    <row r="66" spans="2:56">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row>
    <row r="67" spans="2:56">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row>
    <row r="68" spans="2:56">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row>
    <row r="69" spans="2:56">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row>
    <row r="70" spans="2:56">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row>
    <row r="71" spans="2:56">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row>
    <row r="72" spans="2:56">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row>
    <row r="73" spans="2:56">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row>
    <row r="74" spans="2:56">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row>
    <row r="75" spans="2:56">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row>
    <row r="76" spans="2:56">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row>
    <row r="77" spans="2:56">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row>
    <row r="78" spans="2:56">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row>
    <row r="79" spans="2:56">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row>
    <row r="80" spans="2:56">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row>
    <row r="81" spans="2:56">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row>
    <row r="82" spans="2:56">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row>
    <row r="83" spans="2:56">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2:56">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2:56">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2:56">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row r="87" spans="2:56">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row>
    <row r="88" spans="2:56">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row>
    <row r="89" spans="2:56">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row>
    <row r="90" spans="2:56">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row>
    <row r="91" spans="2:56">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row>
    <row r="92" spans="2:56">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row>
    <row r="93" spans="2:56">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row>
    <row r="94" spans="2:56">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row>
    <row r="95" spans="2:56">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row>
    <row r="96" spans="2:56">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row>
    <row r="97" spans="2:56">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row>
    <row r="98" spans="2:56">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row>
    <row r="99" spans="2:56">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row>
    <row r="100" spans="2:56">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row>
    <row r="101" spans="2:56">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row>
    <row r="102" spans="2:56">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row>
    <row r="103" spans="2:56">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row>
    <row r="104" spans="2:56">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row>
    <row r="105" spans="2:56">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row>
    <row r="106" spans="2:56">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row>
    <row r="107" spans="2:56">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row>
    <row r="108" spans="2:56">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row>
    <row r="109" spans="2:56">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row>
    <row r="110" spans="2:56">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row>
    <row r="111" spans="2:56">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row>
    <row r="112" spans="2:56">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row>
    <row r="113" spans="2:56">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row>
    <row r="114" spans="2:56">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row>
    <row r="115" spans="2:56">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row>
    <row r="116" spans="2:56">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row>
    <row r="117" spans="2:56">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row>
    <row r="118" spans="2:56">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row>
    <row r="119" spans="2:56">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row>
    <row r="120" spans="2:56">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row>
    <row r="121" spans="2:56">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row>
    <row r="122" spans="2:56">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row>
    <row r="123" spans="2:56">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row>
    <row r="124" spans="2:56">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row>
    <row r="125" spans="2:56">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row>
    <row r="126" spans="2:56">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row>
    <row r="127" spans="2:56">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row>
    <row r="128" spans="2:56">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row>
    <row r="129" spans="2:56">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row>
    <row r="130" spans="2:56">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row>
    <row r="131" spans="2:56">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row>
    <row r="132" spans="2:56">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row>
    <row r="133" spans="2:56">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row>
    <row r="134" spans="2:56">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row>
    <row r="135" spans="2:56">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row>
    <row r="136" spans="2:56">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row>
    <row r="137" spans="2:56">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row>
    <row r="138" spans="2:56">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row>
    <row r="139" spans="2:56">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row>
    <row r="140" spans="2:56">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row>
    <row r="141" spans="2:56">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row>
    <row r="142" spans="2:56">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row>
    <row r="143" spans="2:56">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row>
    <row r="144" spans="2:56">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row>
    <row r="145" spans="2:56">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row>
    <row r="146" spans="2:56">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row>
    <row r="147" spans="2:56">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row>
    <row r="148" spans="2:56">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row>
    <row r="149" spans="2:56">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row>
    <row r="150" spans="2:56">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row>
    <row r="151" spans="2:56">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row>
    <row r="152" spans="2:56">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row>
    <row r="153" spans="2:56">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row>
    <row r="154" spans="2:56">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row>
    <row r="155" spans="2:56">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row>
    <row r="156" spans="2:56">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row>
    <row r="157" spans="2:56">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row>
    <row r="158" spans="2:56">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row>
    <row r="159" spans="2:56">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row>
    <row r="160" spans="2:56">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row>
    <row r="161" spans="2:56">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row>
    <row r="162" spans="2:56">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row>
    <row r="163" spans="2:56">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row>
    <row r="164" spans="2:56">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row>
    <row r="165" spans="2:56">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row>
    <row r="166" spans="2:56">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row>
    <row r="167" spans="2:56">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row>
    <row r="168" spans="2:56">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row>
    <row r="169" spans="2:56">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row>
    <row r="170" spans="2:56">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row>
    <row r="171" spans="2:56">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row>
    <row r="172" spans="2:56">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row>
    <row r="173" spans="2:56">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row>
    <row r="174" spans="2:56">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row>
    <row r="175" spans="2:56">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row>
    <row r="176" spans="2:56">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row>
    <row r="177" spans="2:56">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row>
    <row r="178" spans="2:56">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row>
    <row r="179" spans="2:56">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row>
    <row r="180" spans="2:56">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row>
    <row r="181" spans="2:56">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row>
    <row r="182" spans="2:56">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row>
    <row r="183" spans="2:56">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row>
    <row r="184" spans="2:56">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row>
    <row r="185" spans="2:56">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row>
    <row r="186" spans="2:56">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row>
    <row r="187" spans="2:56">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row>
    <row r="188" spans="2:56">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row>
    <row r="189" spans="2:56">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row>
    <row r="190" spans="2:56">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row>
    <row r="191" spans="2:56">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row>
    <row r="192" spans="2:56">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row>
    <row r="193" spans="2:56">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row>
    <row r="194" spans="2:56">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row>
    <row r="195" spans="2:56">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row>
    <row r="196" spans="2:56">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row>
    <row r="197" spans="2:56">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row>
    <row r="198" spans="2:56">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row>
    <row r="199" spans="2:56">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row>
    <row r="200" spans="2:56">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row>
    <row r="201" spans="2:56">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row>
    <row r="202" spans="2:56">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row>
    <row r="203" spans="2:56">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row>
    <row r="204" spans="2:56">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row>
    <row r="205" spans="2:56">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row>
    <row r="206" spans="2:56">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row>
    <row r="207" spans="2:56">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row>
    <row r="208" spans="2:56">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row>
    <row r="209" spans="2:56">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row>
    <row r="210" spans="2:56">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row>
    <row r="211" spans="2:56">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row>
    <row r="212" spans="2:56">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row>
    <row r="213" spans="2:56">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row>
    <row r="214" spans="2:56">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row>
    <row r="215" spans="2:56">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row>
    <row r="216" spans="2:56">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row>
    <row r="217" spans="2:56">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row>
    <row r="218" spans="2:56">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row>
    <row r="219" spans="2:56">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row>
    <row r="220" spans="2:56">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row>
    <row r="221" spans="2:56">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row>
    <row r="222" spans="2:56">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row>
    <row r="223" spans="2:56">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row>
    <row r="224" spans="2:56">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row>
    <row r="225" spans="2:56">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row>
    <row r="226" spans="2:56">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row>
    <row r="227" spans="2:56">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row>
    <row r="228" spans="2:56">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row>
    <row r="229" spans="2:56">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row>
    <row r="230" spans="2:56">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row>
    <row r="231" spans="2:56">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row>
    <row r="232" spans="2:56">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row>
    <row r="233" spans="2:56">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row>
    <row r="234" spans="2:56">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row>
    <row r="235" spans="2:56">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row>
    <row r="236" spans="2:56">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row>
    <row r="237" spans="2:56">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row>
    <row r="238" spans="2:56">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row>
    <row r="239" spans="2:56">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row>
    <row r="240" spans="2:56">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row>
    <row r="241" spans="2:56">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row>
    <row r="242" spans="2:56">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row>
    <row r="243" spans="2:56">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row>
    <row r="244" spans="2:56">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row>
    <row r="245" spans="2:56">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row>
    <row r="246" spans="2:56">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row>
    <row r="247" spans="2:56">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row>
    <row r="248" spans="2:56">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row>
    <row r="249" spans="2:56">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row>
    <row r="250" spans="2:56">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row>
    <row r="251" spans="2:56">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row>
    <row r="252" spans="2:56">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row>
    <row r="253" spans="2:56">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row>
    <row r="254" spans="2:56">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row>
    <row r="255" spans="2:56">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row>
    <row r="256" spans="2:56">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row>
    <row r="257" spans="2:56">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row>
    <row r="258" spans="2:56">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row>
    <row r="259" spans="2:56">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row>
    <row r="260" spans="2:56">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row>
    <row r="261" spans="2:56">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row>
    <row r="262" spans="2:56">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row>
    <row r="263" spans="2:56">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row>
    <row r="264" spans="2:56">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row>
    <row r="265" spans="2:56">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row>
    <row r="266" spans="2:56">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row>
    <row r="267" spans="2:56">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row>
    <row r="268" spans="2:56">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row>
    <row r="269" spans="2:56">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row>
    <row r="270" spans="2:56">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row>
    <row r="271" spans="2:56">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row>
    <row r="272" spans="2:56">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row>
    <row r="273" spans="2:56">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row>
    <row r="274" spans="2:56">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row>
    <row r="275" spans="2:56">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row>
    <row r="276" spans="2:56">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row>
    <row r="277" spans="2:56">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row>
    <row r="278" spans="2:56">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row>
    <row r="279" spans="2:56">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row>
    <row r="280" spans="2:56">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row>
    <row r="281" spans="2:56">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row>
    <row r="282" spans="2:56">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row>
    <row r="283" spans="2:56">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row>
    <row r="284" spans="2:56">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row>
    <row r="285" spans="2:56">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row>
    <row r="286" spans="2:56">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row>
    <row r="287" spans="2:56">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row>
    <row r="288" spans="2:56">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row>
    <row r="289" spans="2:56">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row>
    <row r="290" spans="2:56">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row>
    <row r="291" spans="2:56">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row>
    <row r="292" spans="2:56">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row>
    <row r="293" spans="2:56">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row>
    <row r="294" spans="2:56">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row>
    <row r="295" spans="2:56">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row>
    <row r="296" spans="2:56">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row>
    <row r="297" spans="2:56">
      <c r="B297" s="13"/>
      <c r="C297" s="13"/>
      <c r="D297" s="13"/>
      <c r="E297" s="13"/>
      <c r="F297" s="13"/>
      <c r="G297" s="13"/>
      <c r="H297" s="13"/>
      <c r="I297" s="13"/>
      <c r="J297" s="13"/>
      <c r="K297" s="13"/>
      <c r="L297" s="13"/>
      <c r="M297" s="13"/>
      <c r="N297" s="13"/>
      <c r="O297" s="13"/>
      <c r="P297" s="13"/>
      <c r="Q297" s="13"/>
    </row>
    <row r="298" spans="2:56">
      <c r="B298" s="13"/>
      <c r="C298" s="13"/>
      <c r="D298" s="13"/>
      <c r="E298" s="13"/>
      <c r="F298" s="13"/>
      <c r="G298" s="13"/>
      <c r="H298" s="13"/>
      <c r="I298" s="13"/>
      <c r="J298" s="13"/>
      <c r="K298" s="13"/>
      <c r="L298" s="13"/>
      <c r="M298" s="13"/>
      <c r="N298" s="13"/>
      <c r="O298" s="13"/>
      <c r="P298" s="13"/>
      <c r="Q298" s="13"/>
    </row>
    <row r="299" spans="2:56">
      <c r="B299" s="13"/>
      <c r="C299" s="13"/>
      <c r="D299" s="13"/>
      <c r="E299" s="13"/>
      <c r="F299" s="13"/>
      <c r="G299" s="13"/>
      <c r="H299" s="13"/>
      <c r="I299" s="13"/>
      <c r="J299" s="13"/>
      <c r="K299" s="13"/>
      <c r="L299" s="13"/>
      <c r="M299" s="13"/>
      <c r="N299" s="13"/>
      <c r="O299" s="13"/>
      <c r="P299" s="13"/>
      <c r="Q299" s="13"/>
    </row>
    <row r="300" spans="2:56">
      <c r="B300" s="13"/>
      <c r="C300" s="13"/>
      <c r="D300" s="13"/>
      <c r="E300" s="13"/>
      <c r="F300" s="13"/>
      <c r="G300" s="13"/>
      <c r="H300" s="13"/>
      <c r="I300" s="13"/>
      <c r="J300" s="13"/>
      <c r="K300" s="13"/>
      <c r="L300" s="13"/>
      <c r="M300" s="13"/>
      <c r="N300" s="13"/>
      <c r="O300" s="13"/>
      <c r="P300" s="13"/>
      <c r="Q300" s="13"/>
    </row>
    <row r="301" spans="2:56">
      <c r="B301" s="13"/>
      <c r="C301" s="13"/>
      <c r="D301" s="13"/>
      <c r="E301" s="13"/>
      <c r="F301" s="13"/>
      <c r="G301" s="13"/>
      <c r="H301" s="13"/>
      <c r="I301" s="13"/>
      <c r="J301" s="13"/>
      <c r="K301" s="13"/>
      <c r="L301" s="13"/>
      <c r="M301" s="13"/>
      <c r="N301" s="13"/>
      <c r="O301" s="13"/>
      <c r="P301" s="13"/>
      <c r="Q301" s="13"/>
    </row>
    <row r="302" spans="2:56">
      <c r="B302" s="13"/>
      <c r="C302" s="13"/>
      <c r="D302" s="13"/>
      <c r="E302" s="13"/>
      <c r="F302" s="13"/>
      <c r="G302" s="13"/>
      <c r="H302" s="13"/>
      <c r="I302" s="13"/>
      <c r="J302" s="13"/>
      <c r="K302" s="13"/>
      <c r="L302" s="13"/>
      <c r="M302" s="13"/>
      <c r="N302" s="13"/>
      <c r="O302" s="13"/>
      <c r="P302" s="13"/>
      <c r="Q302" s="13"/>
    </row>
    <row r="303" spans="2:56">
      <c r="B303" s="13"/>
      <c r="C303" s="13"/>
      <c r="D303" s="13"/>
      <c r="E303" s="13"/>
      <c r="F303" s="13"/>
      <c r="G303" s="13"/>
      <c r="H303" s="13"/>
      <c r="I303" s="13"/>
      <c r="J303" s="13"/>
      <c r="K303" s="13"/>
      <c r="L303" s="13"/>
      <c r="M303" s="13"/>
      <c r="N303" s="13"/>
      <c r="O303" s="13"/>
      <c r="P303" s="13"/>
      <c r="Q303" s="13"/>
    </row>
    <row r="304" spans="2:56">
      <c r="B304" s="13"/>
      <c r="C304" s="13"/>
      <c r="D304" s="13"/>
      <c r="E304" s="13"/>
      <c r="F304" s="13"/>
      <c r="G304" s="13"/>
      <c r="H304" s="13"/>
      <c r="I304" s="13"/>
      <c r="J304" s="13"/>
      <c r="K304" s="13"/>
      <c r="L304" s="13"/>
      <c r="M304" s="13"/>
      <c r="N304" s="13"/>
      <c r="O304" s="13"/>
      <c r="P304" s="13"/>
      <c r="Q304" s="13"/>
    </row>
    <row r="305" spans="2:17">
      <c r="B305" s="13"/>
      <c r="C305" s="13"/>
      <c r="D305" s="13"/>
      <c r="E305" s="13"/>
      <c r="F305" s="13"/>
      <c r="G305" s="13"/>
      <c r="H305" s="13"/>
      <c r="I305" s="13"/>
      <c r="J305" s="13"/>
      <c r="K305" s="13"/>
      <c r="L305" s="13"/>
      <c r="M305" s="13"/>
      <c r="N305" s="13"/>
      <c r="O305" s="13"/>
      <c r="P305" s="13"/>
      <c r="Q305" s="13"/>
    </row>
    <row r="306" spans="2:17">
      <c r="B306" s="13"/>
      <c r="C306" s="13"/>
      <c r="D306" s="13"/>
      <c r="E306" s="13"/>
      <c r="F306" s="13"/>
      <c r="G306" s="13"/>
      <c r="H306" s="13"/>
      <c r="I306" s="13"/>
      <c r="J306" s="13"/>
      <c r="K306" s="13"/>
      <c r="L306" s="13"/>
      <c r="M306" s="13"/>
      <c r="N306" s="13"/>
      <c r="O306" s="13"/>
      <c r="P306" s="13"/>
      <c r="Q306" s="13"/>
    </row>
    <row r="307" spans="2:17">
      <c r="B307" s="13"/>
      <c r="C307" s="13"/>
      <c r="D307" s="13"/>
      <c r="E307" s="13"/>
      <c r="F307" s="13"/>
      <c r="G307" s="13"/>
      <c r="H307" s="13"/>
      <c r="I307" s="13"/>
      <c r="J307" s="13"/>
      <c r="K307" s="13"/>
      <c r="L307" s="13"/>
      <c r="M307" s="13"/>
      <c r="N307" s="13"/>
      <c r="O307" s="13"/>
      <c r="P307" s="13"/>
      <c r="Q307" s="13"/>
    </row>
    <row r="308" spans="2:17">
      <c r="B308" s="13"/>
      <c r="C308" s="13"/>
      <c r="D308" s="13"/>
      <c r="E308" s="13"/>
      <c r="F308" s="13"/>
      <c r="G308" s="13"/>
      <c r="H308" s="13"/>
      <c r="I308" s="13"/>
      <c r="J308" s="13"/>
      <c r="K308" s="13"/>
      <c r="L308" s="13"/>
      <c r="M308" s="13"/>
      <c r="N308" s="13"/>
      <c r="O308" s="13"/>
      <c r="P308" s="13"/>
      <c r="Q308" s="13"/>
    </row>
    <row r="309" spans="2:17">
      <c r="B309" s="13"/>
      <c r="C309" s="13"/>
      <c r="D309" s="13"/>
      <c r="E309" s="13"/>
      <c r="F309" s="13"/>
      <c r="G309" s="13"/>
      <c r="H309" s="13"/>
      <c r="I309" s="13"/>
      <c r="J309" s="13"/>
      <c r="K309" s="13"/>
      <c r="L309" s="13"/>
      <c r="M309" s="13"/>
      <c r="N309" s="13"/>
      <c r="O309" s="13"/>
      <c r="P309" s="13"/>
      <c r="Q309" s="13"/>
    </row>
    <row r="310" spans="2:17">
      <c r="B310" s="13"/>
      <c r="C310" s="13"/>
      <c r="D310" s="13"/>
      <c r="E310" s="13"/>
      <c r="F310" s="13"/>
      <c r="G310" s="13"/>
      <c r="H310" s="13"/>
      <c r="I310" s="13"/>
      <c r="J310" s="13"/>
      <c r="K310" s="13"/>
      <c r="L310" s="13"/>
      <c r="M310" s="13"/>
      <c r="N310" s="13"/>
      <c r="O310" s="13"/>
      <c r="P310" s="13"/>
      <c r="Q310" s="13"/>
    </row>
    <row r="311" spans="2:17">
      <c r="B311" s="13"/>
      <c r="C311" s="13"/>
      <c r="D311" s="13"/>
      <c r="E311" s="13"/>
      <c r="F311" s="13"/>
      <c r="G311" s="13"/>
      <c r="H311" s="13"/>
      <c r="I311" s="13"/>
      <c r="J311" s="13"/>
      <c r="K311" s="13"/>
      <c r="L311" s="13"/>
      <c r="M311" s="13"/>
      <c r="N311" s="13"/>
      <c r="O311" s="13"/>
      <c r="P311" s="13"/>
      <c r="Q311" s="13"/>
    </row>
    <row r="312" spans="2:17">
      <c r="B312" s="13"/>
      <c r="C312" s="13"/>
      <c r="D312" s="13"/>
      <c r="E312" s="13"/>
      <c r="F312" s="13"/>
      <c r="G312" s="13"/>
      <c r="H312" s="13"/>
      <c r="I312" s="13"/>
      <c r="J312" s="13"/>
      <c r="K312" s="13"/>
      <c r="L312" s="13"/>
      <c r="M312" s="13"/>
      <c r="N312" s="13"/>
      <c r="O312" s="13"/>
      <c r="P312" s="13"/>
      <c r="Q312" s="13"/>
    </row>
    <row r="313" spans="2:17">
      <c r="B313" s="13"/>
      <c r="C313" s="13"/>
      <c r="D313" s="13"/>
      <c r="E313" s="13"/>
      <c r="F313" s="13"/>
      <c r="G313" s="13"/>
      <c r="H313" s="13"/>
      <c r="I313" s="13"/>
      <c r="J313" s="13"/>
      <c r="K313" s="13"/>
      <c r="L313" s="13"/>
      <c r="M313" s="13"/>
      <c r="N313" s="13"/>
      <c r="O313" s="13"/>
      <c r="P313" s="13"/>
      <c r="Q313" s="13"/>
    </row>
    <row r="314" spans="2:17">
      <c r="B314" s="13"/>
      <c r="C314" s="13"/>
      <c r="D314" s="13"/>
      <c r="E314" s="13"/>
      <c r="F314" s="13"/>
      <c r="G314" s="13"/>
      <c r="H314" s="13"/>
      <c r="I314" s="13"/>
      <c r="J314" s="13"/>
      <c r="K314" s="13"/>
      <c r="L314" s="13"/>
      <c r="M314" s="13"/>
      <c r="N314" s="13"/>
      <c r="O314" s="13"/>
      <c r="P314" s="13"/>
      <c r="Q314" s="13"/>
    </row>
    <row r="315" spans="2:17">
      <c r="B315" s="13"/>
      <c r="C315" s="13"/>
      <c r="D315" s="13"/>
      <c r="E315" s="13"/>
      <c r="F315" s="13"/>
      <c r="G315" s="13"/>
      <c r="H315" s="13"/>
      <c r="I315" s="13"/>
      <c r="J315" s="13"/>
      <c r="K315" s="13"/>
      <c r="L315" s="13"/>
      <c r="M315" s="13"/>
      <c r="N315" s="13"/>
      <c r="O315" s="13"/>
      <c r="P315" s="13"/>
      <c r="Q315" s="13"/>
    </row>
    <row r="316" spans="2:17">
      <c r="B316" s="13"/>
      <c r="C316" s="13"/>
      <c r="D316" s="13"/>
      <c r="E316" s="13"/>
      <c r="F316" s="13"/>
      <c r="G316" s="13"/>
      <c r="H316" s="13"/>
      <c r="I316" s="13"/>
      <c r="J316" s="13"/>
      <c r="K316" s="13"/>
      <c r="L316" s="13"/>
      <c r="M316" s="13"/>
      <c r="N316" s="13"/>
      <c r="O316" s="13"/>
      <c r="P316" s="13"/>
      <c r="Q316" s="13"/>
    </row>
    <row r="317" spans="2:17">
      <c r="B317" s="13"/>
      <c r="C317" s="13"/>
      <c r="D317" s="13"/>
      <c r="E317" s="13"/>
      <c r="F317" s="13"/>
      <c r="G317" s="13"/>
      <c r="H317" s="13"/>
      <c r="I317" s="13"/>
      <c r="J317" s="13"/>
      <c r="K317" s="13"/>
      <c r="L317" s="13"/>
      <c r="M317" s="13"/>
      <c r="N317" s="13"/>
      <c r="O317" s="13"/>
      <c r="P317" s="13"/>
      <c r="Q317" s="13"/>
    </row>
    <row r="318" spans="2:17">
      <c r="B318" s="13"/>
      <c r="C318" s="13"/>
      <c r="D318" s="13"/>
      <c r="E318" s="13"/>
      <c r="F318" s="13"/>
      <c r="G318" s="13"/>
      <c r="H318" s="13"/>
      <c r="I318" s="13"/>
      <c r="J318" s="13"/>
      <c r="K318" s="13"/>
      <c r="L318" s="13"/>
      <c r="M318" s="13"/>
      <c r="N318" s="13"/>
      <c r="O318" s="13"/>
      <c r="P318" s="13"/>
      <c r="Q318" s="13"/>
    </row>
    <row r="319" spans="2:17">
      <c r="B319" s="13"/>
      <c r="C319" s="13"/>
      <c r="D319" s="13"/>
      <c r="E319" s="13"/>
      <c r="F319" s="13"/>
      <c r="G319" s="13"/>
      <c r="H319" s="13"/>
      <c r="I319" s="13"/>
      <c r="J319" s="13"/>
      <c r="K319" s="13"/>
      <c r="L319" s="13"/>
      <c r="M319" s="13"/>
      <c r="N319" s="13"/>
      <c r="O319" s="13"/>
      <c r="P319" s="13"/>
      <c r="Q319" s="13"/>
    </row>
    <row r="320" spans="2:17">
      <c r="B320" s="13"/>
      <c r="C320" s="13"/>
      <c r="D320" s="13"/>
      <c r="E320" s="13"/>
      <c r="F320" s="13"/>
      <c r="G320" s="13"/>
      <c r="H320" s="13"/>
      <c r="I320" s="13"/>
      <c r="J320" s="13"/>
      <c r="K320" s="13"/>
      <c r="L320" s="13"/>
      <c r="M320" s="13"/>
      <c r="N320" s="13"/>
      <c r="O320" s="13"/>
      <c r="P320" s="13"/>
      <c r="Q320" s="13"/>
    </row>
    <row r="321" spans="2:17">
      <c r="B321" s="13"/>
      <c r="C321" s="13"/>
      <c r="D321" s="13"/>
      <c r="E321" s="13"/>
      <c r="F321" s="13"/>
      <c r="G321" s="13"/>
      <c r="H321" s="13"/>
      <c r="I321" s="13"/>
      <c r="J321" s="13"/>
      <c r="K321" s="13"/>
      <c r="L321" s="13"/>
      <c r="M321" s="13"/>
      <c r="N321" s="13"/>
      <c r="O321" s="13"/>
      <c r="P321" s="13"/>
      <c r="Q321" s="13"/>
    </row>
    <row r="322" spans="2:17">
      <c r="B322" s="13"/>
      <c r="C322" s="13"/>
      <c r="D322" s="13"/>
      <c r="E322" s="13"/>
      <c r="F322" s="13"/>
      <c r="G322" s="13"/>
      <c r="H322" s="13"/>
      <c r="I322" s="13"/>
      <c r="J322" s="13"/>
      <c r="K322" s="13"/>
      <c r="L322" s="13"/>
      <c r="M322" s="13"/>
      <c r="N322" s="13"/>
      <c r="O322" s="13"/>
      <c r="P322" s="13"/>
      <c r="Q322" s="13"/>
    </row>
    <row r="323" spans="2:17">
      <c r="B323" s="13"/>
      <c r="C323" s="13"/>
      <c r="D323" s="13"/>
      <c r="E323" s="13"/>
      <c r="F323" s="13"/>
      <c r="G323" s="13"/>
      <c r="H323" s="13"/>
      <c r="I323" s="13"/>
      <c r="J323" s="13"/>
      <c r="K323" s="13"/>
      <c r="L323" s="13"/>
      <c r="M323" s="13"/>
      <c r="N323" s="13"/>
      <c r="O323" s="13"/>
      <c r="P323" s="13"/>
      <c r="Q323" s="13"/>
    </row>
    <row r="324" spans="2:17">
      <c r="B324" s="13"/>
      <c r="C324" s="13"/>
      <c r="D324" s="13"/>
      <c r="E324" s="13"/>
      <c r="F324" s="13"/>
      <c r="G324" s="13"/>
      <c r="H324" s="13"/>
      <c r="I324" s="13"/>
      <c r="J324" s="13"/>
      <c r="K324" s="13"/>
      <c r="L324" s="13"/>
      <c r="M324" s="13"/>
      <c r="N324" s="13"/>
      <c r="O324" s="13"/>
      <c r="P324" s="13"/>
      <c r="Q324" s="13"/>
    </row>
    <row r="325" spans="2:17">
      <c r="B325" s="13"/>
      <c r="C325" s="13"/>
      <c r="D325" s="13"/>
      <c r="E325" s="13"/>
      <c r="F325" s="13"/>
      <c r="G325" s="13"/>
      <c r="H325" s="13"/>
      <c r="I325" s="13"/>
      <c r="J325" s="13"/>
      <c r="K325" s="13"/>
      <c r="L325" s="13"/>
      <c r="M325" s="13"/>
      <c r="N325" s="13"/>
      <c r="O325" s="13"/>
      <c r="P325" s="13"/>
      <c r="Q325" s="13"/>
    </row>
    <row r="326" spans="2:17">
      <c r="B326" s="13"/>
      <c r="C326" s="13"/>
      <c r="D326" s="13"/>
      <c r="E326" s="13"/>
      <c r="F326" s="13"/>
      <c r="G326" s="13"/>
      <c r="H326" s="13"/>
      <c r="I326" s="13"/>
      <c r="J326" s="13"/>
      <c r="K326" s="13"/>
      <c r="L326" s="13"/>
      <c r="M326" s="13"/>
      <c r="N326" s="13"/>
      <c r="O326" s="13"/>
      <c r="P326" s="13"/>
      <c r="Q326" s="13"/>
    </row>
    <row r="327" spans="2:17">
      <c r="B327" s="13"/>
      <c r="C327" s="13"/>
      <c r="D327" s="13"/>
      <c r="E327" s="13"/>
      <c r="F327" s="13"/>
      <c r="G327" s="13"/>
      <c r="H327" s="13"/>
      <c r="I327" s="13"/>
      <c r="J327" s="13"/>
      <c r="K327" s="13"/>
      <c r="L327" s="13"/>
      <c r="M327" s="13"/>
      <c r="N327" s="13"/>
      <c r="O327" s="13"/>
      <c r="P327" s="13"/>
      <c r="Q327" s="13"/>
    </row>
    <row r="328" spans="2:17">
      <c r="B328" s="13"/>
      <c r="C328" s="13"/>
      <c r="D328" s="13"/>
      <c r="E328" s="13"/>
      <c r="F328" s="13"/>
      <c r="G328" s="13"/>
      <c r="H328" s="13"/>
      <c r="I328" s="13"/>
      <c r="J328" s="13"/>
      <c r="K328" s="13"/>
      <c r="L328" s="13"/>
      <c r="M328" s="13"/>
      <c r="N328" s="13"/>
      <c r="O328" s="13"/>
      <c r="P328" s="13"/>
      <c r="Q328" s="13"/>
    </row>
    <row r="329" spans="2:17">
      <c r="B329" s="13"/>
      <c r="C329" s="13"/>
      <c r="D329" s="13"/>
      <c r="E329" s="13"/>
      <c r="F329" s="13"/>
      <c r="G329" s="13"/>
      <c r="H329" s="13"/>
      <c r="I329" s="13"/>
      <c r="J329" s="13"/>
      <c r="K329" s="13"/>
      <c r="L329" s="13"/>
      <c r="M329" s="13"/>
      <c r="N329" s="13"/>
      <c r="O329" s="13"/>
      <c r="P329" s="13"/>
      <c r="Q329" s="13"/>
    </row>
    <row r="330" spans="2:17">
      <c r="B330" s="13"/>
      <c r="C330" s="13"/>
      <c r="D330" s="13"/>
      <c r="E330" s="13"/>
      <c r="F330" s="13"/>
      <c r="G330" s="13"/>
      <c r="H330" s="13"/>
      <c r="I330" s="13"/>
      <c r="J330" s="13"/>
      <c r="K330" s="13"/>
      <c r="L330" s="13"/>
      <c r="M330" s="13"/>
      <c r="N330" s="13"/>
      <c r="O330" s="13"/>
      <c r="P330" s="13"/>
      <c r="Q330" s="13"/>
    </row>
    <row r="331" spans="2:17">
      <c r="B331" s="13"/>
      <c r="C331" s="13"/>
      <c r="D331" s="13"/>
      <c r="E331" s="13"/>
      <c r="F331" s="13"/>
      <c r="G331" s="13"/>
      <c r="H331" s="13"/>
      <c r="I331" s="13"/>
      <c r="J331" s="13"/>
      <c r="K331" s="13"/>
      <c r="L331" s="13"/>
      <c r="M331" s="13"/>
      <c r="N331" s="13"/>
      <c r="O331" s="13"/>
      <c r="P331" s="13"/>
      <c r="Q331" s="13"/>
    </row>
    <row r="332" spans="2:17">
      <c r="B332" s="13"/>
      <c r="C332" s="13"/>
      <c r="D332" s="13"/>
      <c r="E332" s="13"/>
      <c r="F332" s="13"/>
      <c r="G332" s="13"/>
      <c r="H332" s="13"/>
      <c r="I332" s="13"/>
      <c r="J332" s="13"/>
      <c r="K332" s="13"/>
      <c r="L332" s="13"/>
      <c r="M332" s="13"/>
      <c r="N332" s="13"/>
      <c r="O332" s="13"/>
      <c r="P332" s="13"/>
      <c r="Q332" s="13"/>
    </row>
    <row r="333" spans="2:17">
      <c r="B333" s="13"/>
      <c r="C333" s="13"/>
      <c r="D333" s="13"/>
      <c r="E333" s="13"/>
      <c r="F333" s="13"/>
      <c r="G333" s="13"/>
      <c r="H333" s="13"/>
      <c r="I333" s="13"/>
      <c r="J333" s="13"/>
      <c r="K333" s="13"/>
      <c r="L333" s="13"/>
      <c r="M333" s="13"/>
      <c r="N333" s="13"/>
      <c r="O333" s="13"/>
      <c r="P333" s="13"/>
      <c r="Q333" s="13"/>
    </row>
    <row r="334" spans="2:17">
      <c r="B334" s="13"/>
      <c r="C334" s="13"/>
      <c r="D334" s="13"/>
      <c r="E334" s="13"/>
      <c r="F334" s="13"/>
      <c r="G334" s="13"/>
      <c r="H334" s="13"/>
      <c r="I334" s="13"/>
      <c r="J334" s="13"/>
      <c r="K334" s="13"/>
      <c r="L334" s="13"/>
      <c r="M334" s="13"/>
      <c r="N334" s="13"/>
      <c r="O334" s="13"/>
      <c r="P334" s="13"/>
      <c r="Q334" s="13"/>
    </row>
    <row r="335" spans="2:17">
      <c r="B335" s="13"/>
      <c r="C335" s="13"/>
      <c r="D335" s="13"/>
      <c r="E335" s="13"/>
      <c r="F335" s="13"/>
      <c r="G335" s="13"/>
      <c r="H335" s="13"/>
      <c r="I335" s="13"/>
      <c r="J335" s="13"/>
      <c r="K335" s="13"/>
      <c r="L335" s="13"/>
      <c r="M335" s="13"/>
      <c r="N335" s="13"/>
      <c r="O335" s="13"/>
      <c r="P335" s="13"/>
      <c r="Q335" s="13"/>
    </row>
    <row r="336" spans="2:17">
      <c r="B336" s="13"/>
      <c r="C336" s="13"/>
      <c r="D336" s="13"/>
      <c r="E336" s="13"/>
      <c r="F336" s="13"/>
      <c r="G336" s="13"/>
      <c r="H336" s="13"/>
      <c r="I336" s="13"/>
      <c r="J336" s="13"/>
      <c r="K336" s="13"/>
      <c r="L336" s="13"/>
      <c r="M336" s="13"/>
      <c r="N336" s="13"/>
      <c r="O336" s="13"/>
      <c r="P336" s="13"/>
      <c r="Q336" s="13"/>
    </row>
    <row r="337" spans="2:17">
      <c r="B337" s="13"/>
      <c r="C337" s="13"/>
      <c r="D337" s="13"/>
      <c r="E337" s="13"/>
      <c r="F337" s="13"/>
      <c r="G337" s="13"/>
      <c r="H337" s="13"/>
      <c r="I337" s="13"/>
      <c r="J337" s="13"/>
      <c r="K337" s="13"/>
      <c r="L337" s="13"/>
      <c r="M337" s="13"/>
      <c r="N337" s="13"/>
      <c r="O337" s="13"/>
      <c r="P337" s="13"/>
      <c r="Q337" s="13"/>
    </row>
    <row r="338" spans="2:17">
      <c r="B338" s="13"/>
      <c r="C338" s="13"/>
      <c r="D338" s="13"/>
      <c r="E338" s="13"/>
      <c r="F338" s="13"/>
      <c r="G338" s="13"/>
      <c r="H338" s="13"/>
      <c r="I338" s="13"/>
      <c r="J338" s="13"/>
      <c r="K338" s="13"/>
      <c r="L338" s="13"/>
      <c r="M338" s="13"/>
      <c r="N338" s="13"/>
      <c r="O338" s="13"/>
      <c r="P338" s="13"/>
      <c r="Q338" s="13"/>
    </row>
    <row r="339" spans="2:17">
      <c r="B339" s="13"/>
      <c r="C339" s="13"/>
      <c r="D339" s="13"/>
      <c r="E339" s="13"/>
      <c r="F339" s="13"/>
      <c r="G339" s="13"/>
      <c r="H339" s="13"/>
      <c r="I339" s="13"/>
      <c r="J339" s="13"/>
      <c r="K339" s="13"/>
      <c r="L339" s="13"/>
      <c r="M339" s="13"/>
      <c r="N339" s="13"/>
      <c r="O339" s="13"/>
      <c r="P339" s="13"/>
      <c r="Q339" s="13"/>
    </row>
    <row r="340" spans="2:17">
      <c r="B340" s="13"/>
      <c r="C340" s="13"/>
      <c r="D340" s="13"/>
      <c r="E340" s="13"/>
      <c r="F340" s="13"/>
      <c r="G340" s="13"/>
      <c r="H340" s="13"/>
      <c r="I340" s="13"/>
      <c r="J340" s="13"/>
      <c r="K340" s="13"/>
      <c r="L340" s="13"/>
      <c r="M340" s="13"/>
      <c r="N340" s="13"/>
      <c r="O340" s="13"/>
      <c r="P340" s="13"/>
      <c r="Q340" s="13"/>
    </row>
    <row r="341" spans="2:17">
      <c r="B341" s="13"/>
      <c r="C341" s="13"/>
      <c r="D341" s="13"/>
      <c r="E341" s="13"/>
      <c r="F341" s="13"/>
      <c r="G341" s="13"/>
      <c r="H341" s="13"/>
      <c r="I341" s="13"/>
      <c r="J341" s="13"/>
      <c r="K341" s="13"/>
      <c r="L341" s="13"/>
      <c r="M341" s="13"/>
      <c r="N341" s="13"/>
      <c r="O341" s="13"/>
      <c r="P341" s="13"/>
      <c r="Q341" s="13"/>
    </row>
    <row r="342" spans="2:17">
      <c r="B342" s="13"/>
      <c r="C342" s="13"/>
      <c r="D342" s="13"/>
      <c r="E342" s="13"/>
      <c r="F342" s="13"/>
      <c r="G342" s="13"/>
      <c r="H342" s="13"/>
      <c r="I342" s="13"/>
      <c r="J342" s="13"/>
      <c r="K342" s="13"/>
      <c r="L342" s="13"/>
      <c r="M342" s="13"/>
      <c r="N342" s="13"/>
      <c r="O342" s="13"/>
      <c r="P342" s="13"/>
      <c r="Q342" s="13"/>
    </row>
    <row r="343" spans="2:17">
      <c r="B343" s="13"/>
      <c r="C343" s="13"/>
      <c r="D343" s="13"/>
      <c r="E343" s="13"/>
      <c r="F343" s="13"/>
      <c r="G343" s="13"/>
      <c r="H343" s="13"/>
      <c r="I343" s="13"/>
      <c r="J343" s="13"/>
      <c r="K343" s="13"/>
      <c r="L343" s="13"/>
      <c r="M343" s="13"/>
      <c r="N343" s="13"/>
      <c r="O343" s="13"/>
      <c r="P343" s="13"/>
      <c r="Q343" s="13"/>
    </row>
    <row r="344" spans="2:17">
      <c r="B344" s="13"/>
      <c r="C344" s="13"/>
      <c r="D344" s="13"/>
      <c r="E344" s="13"/>
      <c r="F344" s="13"/>
      <c r="G344" s="13"/>
      <c r="H344" s="13"/>
      <c r="I344" s="13"/>
      <c r="J344" s="13"/>
      <c r="K344" s="13"/>
      <c r="L344" s="13"/>
      <c r="M344" s="13"/>
      <c r="N344" s="13"/>
      <c r="O344" s="13"/>
      <c r="P344" s="13"/>
      <c r="Q344" s="13"/>
    </row>
    <row r="345" spans="2:17">
      <c r="B345" s="13"/>
      <c r="C345" s="13"/>
      <c r="D345" s="13"/>
      <c r="E345" s="13"/>
      <c r="F345" s="13"/>
      <c r="G345" s="13"/>
      <c r="H345" s="13"/>
      <c r="I345" s="13"/>
      <c r="J345" s="13"/>
      <c r="K345" s="13"/>
      <c r="L345" s="13"/>
      <c r="M345" s="13"/>
      <c r="N345" s="13"/>
      <c r="O345" s="13"/>
      <c r="P345" s="13"/>
      <c r="Q345" s="13"/>
    </row>
    <row r="346" spans="2:17">
      <c r="B346" s="13"/>
      <c r="C346" s="13"/>
      <c r="D346" s="13"/>
      <c r="E346" s="13"/>
      <c r="F346" s="13"/>
      <c r="G346" s="13"/>
      <c r="H346" s="13"/>
      <c r="I346" s="13"/>
      <c r="J346" s="13"/>
      <c r="K346" s="13"/>
      <c r="L346" s="13"/>
      <c r="M346" s="13"/>
      <c r="N346" s="13"/>
      <c r="O346" s="13"/>
      <c r="P346" s="13"/>
      <c r="Q346" s="13"/>
    </row>
    <row r="347" spans="2:17">
      <c r="B347" s="13"/>
      <c r="C347" s="13"/>
      <c r="D347" s="13"/>
      <c r="E347" s="13"/>
      <c r="F347" s="13"/>
      <c r="G347" s="13"/>
      <c r="H347" s="13"/>
      <c r="I347" s="13"/>
      <c r="J347" s="13"/>
      <c r="K347" s="13"/>
      <c r="L347" s="13"/>
      <c r="M347" s="13"/>
      <c r="N347" s="13"/>
      <c r="O347" s="13"/>
      <c r="P347" s="13"/>
      <c r="Q347" s="13"/>
    </row>
    <row r="348" spans="2:17">
      <c r="B348" s="13"/>
      <c r="C348" s="13"/>
      <c r="D348" s="13"/>
      <c r="E348" s="13"/>
      <c r="F348" s="13"/>
      <c r="G348" s="13"/>
      <c r="H348" s="13"/>
      <c r="I348" s="13"/>
      <c r="J348" s="13"/>
      <c r="K348" s="13"/>
      <c r="L348" s="13"/>
      <c r="M348" s="13"/>
      <c r="N348" s="13"/>
      <c r="O348" s="13"/>
      <c r="P348" s="13"/>
      <c r="Q348" s="13"/>
    </row>
    <row r="349" spans="2:17">
      <c r="B349" s="13"/>
      <c r="C349" s="13"/>
      <c r="D349" s="13"/>
      <c r="E349" s="13"/>
      <c r="F349" s="13"/>
      <c r="G349" s="13"/>
      <c r="H349" s="13"/>
      <c r="I349" s="13"/>
      <c r="J349" s="13"/>
      <c r="K349" s="13"/>
      <c r="L349" s="13"/>
      <c r="M349" s="13"/>
      <c r="N349" s="13"/>
      <c r="O349" s="13"/>
      <c r="P349" s="13"/>
      <c r="Q349" s="13"/>
    </row>
    <row r="350" spans="2:17">
      <c r="B350" s="13"/>
      <c r="C350" s="13"/>
      <c r="D350" s="13"/>
      <c r="E350" s="13"/>
      <c r="F350" s="13"/>
      <c r="G350" s="13"/>
      <c r="H350" s="13"/>
      <c r="I350" s="13"/>
      <c r="J350" s="13"/>
      <c r="K350" s="13"/>
      <c r="L350" s="13"/>
      <c r="M350" s="13"/>
      <c r="N350" s="13"/>
      <c r="O350" s="13"/>
      <c r="P350" s="13"/>
      <c r="Q350" s="13"/>
    </row>
    <row r="351" spans="2:17">
      <c r="B351" s="13"/>
      <c r="C351" s="13"/>
      <c r="D351" s="13"/>
      <c r="E351" s="13"/>
      <c r="F351" s="13"/>
      <c r="G351" s="13"/>
      <c r="H351" s="13"/>
      <c r="I351" s="13"/>
      <c r="J351" s="13"/>
      <c r="K351" s="13"/>
      <c r="L351" s="13"/>
      <c r="M351" s="13"/>
      <c r="N351" s="13"/>
      <c r="O351" s="13"/>
      <c r="P351" s="13"/>
      <c r="Q351" s="13"/>
    </row>
    <row r="352" spans="2:17">
      <c r="B352" s="13"/>
      <c r="C352" s="13"/>
      <c r="D352" s="13"/>
      <c r="E352" s="13"/>
      <c r="F352" s="13"/>
      <c r="G352" s="13"/>
      <c r="H352" s="13"/>
      <c r="I352" s="13"/>
      <c r="J352" s="13"/>
      <c r="K352" s="13"/>
      <c r="L352" s="13"/>
      <c r="M352" s="13"/>
      <c r="N352" s="13"/>
      <c r="O352" s="13"/>
      <c r="P352" s="13"/>
      <c r="Q352" s="13"/>
    </row>
    <row r="353" spans="2:17">
      <c r="B353" s="13"/>
      <c r="C353" s="13"/>
      <c r="D353" s="13"/>
      <c r="E353" s="13"/>
      <c r="F353" s="13"/>
      <c r="G353" s="13"/>
      <c r="H353" s="13"/>
      <c r="I353" s="13"/>
      <c r="J353" s="13"/>
      <c r="K353" s="13"/>
      <c r="L353" s="13"/>
      <c r="M353" s="13"/>
      <c r="N353" s="13"/>
      <c r="O353" s="13"/>
      <c r="P353" s="13"/>
      <c r="Q353" s="13"/>
    </row>
    <row r="354" spans="2:17">
      <c r="B354" s="13"/>
      <c r="C354" s="13"/>
      <c r="D354" s="13"/>
      <c r="E354" s="13"/>
      <c r="F354" s="13"/>
      <c r="G354" s="13"/>
      <c r="H354" s="13"/>
      <c r="I354" s="13"/>
      <c r="J354" s="13"/>
      <c r="K354" s="13"/>
      <c r="L354" s="13"/>
      <c r="M354" s="13"/>
      <c r="N354" s="13"/>
      <c r="O354" s="13"/>
      <c r="P354" s="13"/>
      <c r="Q354" s="13"/>
    </row>
    <row r="355" spans="2:17">
      <c r="B355" s="13"/>
      <c r="C355" s="13"/>
      <c r="D355" s="13"/>
      <c r="E355" s="13"/>
      <c r="F355" s="13"/>
      <c r="G355" s="13"/>
      <c r="H355" s="13"/>
      <c r="I355" s="13"/>
      <c r="J355" s="13"/>
      <c r="K355" s="13"/>
      <c r="L355" s="13"/>
      <c r="M355" s="13"/>
      <c r="N355" s="13"/>
      <c r="O355" s="13"/>
      <c r="P355" s="13"/>
      <c r="Q355" s="13"/>
    </row>
    <row r="356" spans="2:17">
      <c r="B356" s="13"/>
      <c r="C356" s="13"/>
      <c r="D356" s="13"/>
      <c r="E356" s="13"/>
      <c r="F356" s="13"/>
      <c r="G356" s="13"/>
      <c r="H356" s="13"/>
      <c r="I356" s="13"/>
      <c r="J356" s="13"/>
      <c r="K356" s="13"/>
      <c r="L356" s="13"/>
      <c r="M356" s="13"/>
      <c r="N356" s="13"/>
      <c r="O356" s="13"/>
      <c r="P356" s="13"/>
      <c r="Q356" s="13"/>
    </row>
    <row r="357" spans="2:17">
      <c r="B357" s="13"/>
      <c r="C357" s="13"/>
      <c r="D357" s="13"/>
      <c r="E357" s="13"/>
      <c r="F357" s="13"/>
      <c r="G357" s="13"/>
      <c r="H357" s="13"/>
      <c r="I357" s="13"/>
      <c r="J357" s="13"/>
      <c r="K357" s="13"/>
      <c r="L357" s="13"/>
      <c r="M357" s="13"/>
      <c r="N357" s="13"/>
      <c r="O357" s="13"/>
      <c r="P357" s="13"/>
      <c r="Q357" s="13"/>
    </row>
    <row r="358" spans="2:17">
      <c r="B358" s="13"/>
      <c r="C358" s="13"/>
      <c r="D358" s="13"/>
      <c r="E358" s="13"/>
      <c r="F358" s="13"/>
      <c r="G358" s="13"/>
      <c r="H358" s="13"/>
      <c r="I358" s="13"/>
      <c r="J358" s="13"/>
      <c r="K358" s="13"/>
      <c r="L358" s="13"/>
      <c r="M358" s="13"/>
      <c r="N358" s="13"/>
      <c r="O358" s="13"/>
      <c r="P358" s="13"/>
      <c r="Q358" s="13"/>
    </row>
    <row r="359" spans="2:17">
      <c r="B359" s="13"/>
      <c r="C359" s="13"/>
      <c r="D359" s="13"/>
      <c r="E359" s="13"/>
      <c r="F359" s="13"/>
      <c r="G359" s="13"/>
      <c r="H359" s="13"/>
      <c r="I359" s="13"/>
      <c r="J359" s="13"/>
      <c r="K359" s="13"/>
      <c r="L359" s="13"/>
      <c r="M359" s="13"/>
      <c r="N359" s="13"/>
      <c r="O359" s="13"/>
      <c r="P359" s="13"/>
      <c r="Q359" s="13"/>
    </row>
    <row r="360" spans="2:17">
      <c r="B360" s="13"/>
      <c r="C360" s="13"/>
      <c r="D360" s="13"/>
      <c r="E360" s="13"/>
      <c r="F360" s="13"/>
      <c r="G360" s="13"/>
      <c r="H360" s="13"/>
      <c r="I360" s="13"/>
      <c r="J360" s="13"/>
      <c r="K360" s="13"/>
      <c r="L360" s="13"/>
      <c r="M360" s="13"/>
      <c r="N360" s="13"/>
      <c r="O360" s="13"/>
      <c r="P360" s="13"/>
      <c r="Q360" s="13"/>
    </row>
    <row r="361" spans="2:17">
      <c r="B361" s="13"/>
      <c r="C361" s="13"/>
      <c r="D361" s="13"/>
      <c r="E361" s="13"/>
      <c r="F361" s="13"/>
      <c r="G361" s="13"/>
      <c r="H361" s="13"/>
      <c r="I361" s="13"/>
      <c r="J361" s="13"/>
      <c r="K361" s="13"/>
      <c r="L361" s="13"/>
      <c r="M361" s="13"/>
      <c r="N361" s="13"/>
      <c r="O361" s="13"/>
      <c r="P361" s="13"/>
      <c r="Q361" s="13"/>
    </row>
    <row r="362" spans="2:17">
      <c r="B362" s="13"/>
      <c r="C362" s="13"/>
      <c r="D362" s="13"/>
      <c r="E362" s="13"/>
      <c r="F362" s="13"/>
      <c r="G362" s="13"/>
      <c r="H362" s="13"/>
      <c r="I362" s="13"/>
      <c r="J362" s="13"/>
      <c r="K362" s="13"/>
      <c r="L362" s="13"/>
      <c r="M362" s="13"/>
      <c r="N362" s="13"/>
      <c r="O362" s="13"/>
      <c r="P362" s="13"/>
      <c r="Q362" s="13"/>
    </row>
    <row r="363" spans="2:17">
      <c r="B363" s="13"/>
      <c r="C363" s="13"/>
      <c r="D363" s="13"/>
      <c r="E363" s="13"/>
      <c r="F363" s="13"/>
      <c r="G363" s="13"/>
      <c r="H363" s="13"/>
      <c r="I363" s="13"/>
      <c r="J363" s="13"/>
      <c r="K363" s="13"/>
      <c r="L363" s="13"/>
      <c r="M363" s="13"/>
      <c r="N363" s="13"/>
      <c r="O363" s="13"/>
      <c r="P363" s="13"/>
      <c r="Q363" s="13"/>
    </row>
    <row r="364" spans="2:17">
      <c r="B364" s="13"/>
      <c r="C364" s="13"/>
      <c r="D364" s="13"/>
      <c r="E364" s="13"/>
      <c r="F364" s="13"/>
      <c r="G364" s="13"/>
      <c r="H364" s="13"/>
      <c r="I364" s="13"/>
      <c r="J364" s="13"/>
      <c r="K364" s="13"/>
      <c r="L364" s="13"/>
      <c r="M364" s="13"/>
      <c r="N364" s="13"/>
      <c r="O364" s="13"/>
      <c r="P364" s="13"/>
      <c r="Q364" s="13"/>
    </row>
    <row r="365" spans="2:17">
      <c r="B365" s="13"/>
      <c r="C365" s="13"/>
      <c r="D365" s="13"/>
      <c r="E365" s="13"/>
      <c r="F365" s="13"/>
      <c r="G365" s="13"/>
      <c r="H365" s="13"/>
      <c r="I365" s="13"/>
      <c r="J365" s="13"/>
      <c r="K365" s="13"/>
      <c r="L365" s="13"/>
      <c r="M365" s="13"/>
      <c r="N365" s="13"/>
      <c r="O365" s="13"/>
      <c r="P365" s="13"/>
      <c r="Q365" s="13"/>
    </row>
    <row r="366" spans="2:17">
      <c r="B366" s="13"/>
      <c r="C366" s="13"/>
      <c r="D366" s="13"/>
      <c r="E366" s="13"/>
      <c r="F366" s="13"/>
      <c r="G366" s="13"/>
      <c r="H366" s="13"/>
      <c r="I366" s="13"/>
      <c r="J366" s="13"/>
      <c r="K366" s="13"/>
      <c r="L366" s="13"/>
      <c r="M366" s="13"/>
      <c r="N366" s="13"/>
      <c r="O366" s="13"/>
      <c r="P366" s="13"/>
      <c r="Q366" s="13"/>
    </row>
    <row r="367" spans="2:17">
      <c r="B367" s="13"/>
      <c r="C367" s="13"/>
      <c r="D367" s="13"/>
      <c r="E367" s="13"/>
      <c r="F367" s="13"/>
      <c r="G367" s="13"/>
      <c r="H367" s="13"/>
      <c r="I367" s="13"/>
      <c r="J367" s="13"/>
      <c r="K367" s="13"/>
      <c r="L367" s="13"/>
      <c r="M367" s="13"/>
      <c r="N367" s="13"/>
      <c r="O367" s="13"/>
      <c r="P367" s="13"/>
      <c r="Q367" s="13"/>
    </row>
    <row r="368" spans="2:17">
      <c r="B368" s="13"/>
      <c r="C368" s="13"/>
      <c r="D368" s="13"/>
      <c r="E368" s="13"/>
      <c r="F368" s="13"/>
      <c r="G368" s="13"/>
      <c r="H368" s="13"/>
      <c r="I368" s="13"/>
      <c r="J368" s="13"/>
      <c r="K368" s="13"/>
      <c r="L368" s="13"/>
      <c r="M368" s="13"/>
      <c r="N368" s="13"/>
      <c r="O368" s="13"/>
      <c r="P368" s="13"/>
      <c r="Q368" s="13"/>
    </row>
    <row r="369" spans="2:17">
      <c r="B369" s="13"/>
      <c r="C369" s="13"/>
      <c r="D369" s="13"/>
      <c r="E369" s="13"/>
      <c r="F369" s="13"/>
      <c r="G369" s="13"/>
      <c r="H369" s="13"/>
      <c r="I369" s="13"/>
      <c r="J369" s="13"/>
      <c r="K369" s="13"/>
      <c r="L369" s="13"/>
      <c r="M369" s="13"/>
      <c r="N369" s="13"/>
      <c r="O369" s="13"/>
      <c r="P369" s="13"/>
      <c r="Q369" s="13"/>
    </row>
    <row r="370" spans="2:17">
      <c r="B370" s="13"/>
      <c r="C370" s="13"/>
      <c r="D370" s="13"/>
      <c r="E370" s="13"/>
      <c r="F370" s="13"/>
      <c r="G370" s="13"/>
      <c r="H370" s="13"/>
      <c r="I370" s="13"/>
      <c r="J370" s="13"/>
      <c r="K370" s="13"/>
      <c r="L370" s="13"/>
      <c r="M370" s="13"/>
      <c r="N370" s="13"/>
      <c r="O370" s="13"/>
      <c r="P370" s="13"/>
      <c r="Q370" s="13"/>
    </row>
    <row r="371" spans="2:17">
      <c r="B371" s="13"/>
      <c r="C371" s="13"/>
      <c r="D371" s="13"/>
      <c r="E371" s="13"/>
      <c r="F371" s="13"/>
      <c r="G371" s="13"/>
      <c r="H371" s="13"/>
      <c r="I371" s="13"/>
      <c r="J371" s="13"/>
      <c r="K371" s="13"/>
      <c r="L371" s="13"/>
      <c r="M371" s="13"/>
      <c r="N371" s="13"/>
      <c r="O371" s="13"/>
      <c r="P371" s="13"/>
      <c r="Q371" s="13"/>
    </row>
    <row r="372" spans="2:17">
      <c r="B372" s="13"/>
      <c r="C372" s="13"/>
      <c r="D372" s="13"/>
      <c r="E372" s="13"/>
      <c r="F372" s="13"/>
      <c r="G372" s="13"/>
      <c r="H372" s="13"/>
      <c r="I372" s="13"/>
      <c r="J372" s="13"/>
      <c r="K372" s="13"/>
      <c r="L372" s="13"/>
      <c r="M372" s="13"/>
      <c r="N372" s="13"/>
      <c r="O372" s="13"/>
      <c r="P372" s="13"/>
      <c r="Q372" s="13"/>
    </row>
    <row r="373" spans="2:17">
      <c r="B373" s="13"/>
      <c r="C373" s="13"/>
      <c r="D373" s="13"/>
      <c r="E373" s="13"/>
      <c r="F373" s="13"/>
      <c r="G373" s="13"/>
      <c r="H373" s="13"/>
      <c r="I373" s="13"/>
      <c r="J373" s="13"/>
      <c r="K373" s="13"/>
      <c r="L373" s="13"/>
      <c r="M373" s="13"/>
      <c r="N373" s="13"/>
      <c r="O373" s="13"/>
      <c r="P373" s="13"/>
      <c r="Q373" s="13"/>
    </row>
    <row r="374" spans="2:17">
      <c r="B374" s="13"/>
      <c r="C374" s="13"/>
      <c r="D374" s="13"/>
      <c r="E374" s="13"/>
      <c r="F374" s="13"/>
      <c r="G374" s="13"/>
      <c r="H374" s="13"/>
      <c r="I374" s="13"/>
      <c r="J374" s="13"/>
      <c r="K374" s="13"/>
      <c r="L374" s="13"/>
      <c r="M374" s="13"/>
      <c r="N374" s="13"/>
      <c r="O374" s="13"/>
      <c r="P374" s="13"/>
      <c r="Q374" s="13"/>
    </row>
    <row r="375" spans="2:17">
      <c r="B375" s="13"/>
      <c r="C375" s="13"/>
      <c r="D375" s="13"/>
      <c r="E375" s="13"/>
      <c r="F375" s="13"/>
      <c r="G375" s="13"/>
      <c r="H375" s="13"/>
      <c r="I375" s="13"/>
      <c r="J375" s="13"/>
      <c r="K375" s="13"/>
      <c r="L375" s="13"/>
      <c r="M375" s="13"/>
      <c r="N375" s="13"/>
      <c r="O375" s="13"/>
      <c r="P375" s="13"/>
      <c r="Q375" s="13"/>
    </row>
    <row r="376" spans="2:17">
      <c r="B376" s="13"/>
      <c r="C376" s="13"/>
      <c r="D376" s="13"/>
      <c r="E376" s="13"/>
      <c r="F376" s="13"/>
      <c r="G376" s="13"/>
      <c r="H376" s="13"/>
      <c r="I376" s="13"/>
      <c r="J376" s="13"/>
      <c r="K376" s="13"/>
      <c r="L376" s="13"/>
      <c r="M376" s="13"/>
      <c r="N376" s="13"/>
      <c r="O376" s="13"/>
      <c r="P376" s="13"/>
      <c r="Q376" s="13"/>
    </row>
    <row r="377" spans="2:17">
      <c r="B377" s="13"/>
      <c r="C377" s="13"/>
      <c r="D377" s="13"/>
      <c r="E377" s="13"/>
      <c r="F377" s="13"/>
      <c r="G377" s="13"/>
      <c r="H377" s="13"/>
      <c r="I377" s="13"/>
      <c r="J377" s="13"/>
      <c r="K377" s="13"/>
      <c r="L377" s="13"/>
      <c r="M377" s="13"/>
      <c r="N377" s="13"/>
      <c r="O377" s="13"/>
      <c r="P377" s="13"/>
      <c r="Q377" s="13"/>
    </row>
    <row r="378" spans="2:17">
      <c r="B378" s="13"/>
      <c r="C378" s="13"/>
      <c r="D378" s="13"/>
      <c r="E378" s="13"/>
      <c r="F378" s="13"/>
      <c r="G378" s="13"/>
      <c r="H378" s="13"/>
      <c r="I378" s="13"/>
      <c r="J378" s="13"/>
      <c r="K378" s="13"/>
      <c r="L378" s="13"/>
      <c r="M378" s="13"/>
      <c r="N378" s="13"/>
      <c r="O378" s="13"/>
      <c r="P378" s="13"/>
      <c r="Q378" s="13"/>
    </row>
    <row r="379" spans="2:17">
      <c r="B379" s="13"/>
      <c r="C379" s="13"/>
      <c r="D379" s="13"/>
      <c r="E379" s="13"/>
      <c r="F379" s="13"/>
      <c r="G379" s="13"/>
      <c r="H379" s="13"/>
      <c r="I379" s="13"/>
      <c r="J379" s="13"/>
      <c r="K379" s="13"/>
      <c r="L379" s="13"/>
      <c r="M379" s="13"/>
      <c r="N379" s="13"/>
      <c r="O379" s="13"/>
      <c r="P379" s="13"/>
      <c r="Q379" s="13"/>
    </row>
    <row r="380" spans="2:17">
      <c r="B380" s="13"/>
      <c r="C380" s="13"/>
      <c r="D380" s="13"/>
      <c r="E380" s="13"/>
      <c r="F380" s="13"/>
      <c r="G380" s="13"/>
      <c r="H380" s="13"/>
      <c r="I380" s="13"/>
      <c r="J380" s="13"/>
      <c r="K380" s="13"/>
      <c r="L380" s="13"/>
      <c r="M380" s="13"/>
      <c r="N380" s="13"/>
      <c r="O380" s="13"/>
      <c r="P380" s="13"/>
      <c r="Q380" s="13"/>
    </row>
    <row r="381" spans="2:17">
      <c r="B381" s="13"/>
      <c r="C381" s="13"/>
      <c r="D381" s="13"/>
      <c r="E381" s="13"/>
      <c r="F381" s="13"/>
      <c r="G381" s="13"/>
      <c r="H381" s="13"/>
      <c r="I381" s="13"/>
      <c r="J381" s="13"/>
      <c r="K381" s="13"/>
      <c r="L381" s="13"/>
      <c r="M381" s="13"/>
      <c r="N381" s="13"/>
      <c r="O381" s="13"/>
      <c r="P381" s="13"/>
      <c r="Q381" s="13"/>
    </row>
    <row r="382" spans="2:17">
      <c r="B382" s="13"/>
      <c r="C382" s="13"/>
      <c r="D382" s="13"/>
      <c r="E382" s="13"/>
      <c r="F382" s="13"/>
      <c r="G382" s="13"/>
      <c r="H382" s="13"/>
      <c r="I382" s="13"/>
      <c r="J382" s="13"/>
      <c r="K382" s="13"/>
      <c r="L382" s="13"/>
      <c r="M382" s="13"/>
      <c r="N382" s="13"/>
      <c r="O382" s="13"/>
      <c r="P382" s="13"/>
      <c r="Q382" s="13"/>
    </row>
    <row r="383" spans="2:17">
      <c r="B383" s="13"/>
      <c r="C383" s="13"/>
      <c r="D383" s="13"/>
      <c r="E383" s="13"/>
      <c r="F383" s="13"/>
      <c r="G383" s="13"/>
      <c r="H383" s="13"/>
      <c r="I383" s="13"/>
      <c r="J383" s="13"/>
      <c r="K383" s="13"/>
      <c r="L383" s="13"/>
      <c r="M383" s="13"/>
      <c r="N383" s="13"/>
      <c r="O383" s="13"/>
      <c r="P383" s="13"/>
      <c r="Q383" s="13"/>
    </row>
    <row r="384" spans="2:17">
      <c r="B384" s="13"/>
      <c r="C384" s="13"/>
      <c r="D384" s="13"/>
      <c r="E384" s="13"/>
      <c r="F384" s="13"/>
      <c r="G384" s="13"/>
      <c r="H384" s="13"/>
      <c r="I384" s="13"/>
      <c r="J384" s="13"/>
      <c r="K384" s="13"/>
      <c r="L384" s="13"/>
      <c r="M384" s="13"/>
      <c r="N384" s="13"/>
      <c r="O384" s="13"/>
      <c r="P384" s="13"/>
      <c r="Q384" s="13"/>
    </row>
    <row r="385" spans="2:17">
      <c r="B385" s="13"/>
      <c r="C385" s="13"/>
      <c r="D385" s="13"/>
      <c r="E385" s="13"/>
      <c r="F385" s="13"/>
      <c r="G385" s="13"/>
      <c r="H385" s="13"/>
      <c r="I385" s="13"/>
      <c r="J385" s="13"/>
      <c r="K385" s="13"/>
      <c r="L385" s="13"/>
      <c r="M385" s="13"/>
      <c r="N385" s="13"/>
      <c r="O385" s="13"/>
      <c r="P385" s="13"/>
      <c r="Q385" s="13"/>
    </row>
    <row r="386" spans="2:17">
      <c r="B386" s="13"/>
      <c r="C386" s="13"/>
      <c r="D386" s="13"/>
      <c r="E386" s="13"/>
      <c r="F386" s="13"/>
      <c r="G386" s="13"/>
      <c r="H386" s="13"/>
      <c r="I386" s="13"/>
      <c r="J386" s="13"/>
      <c r="K386" s="13"/>
      <c r="L386" s="13"/>
      <c r="M386" s="13"/>
      <c r="N386" s="13"/>
      <c r="O386" s="13"/>
      <c r="P386" s="13"/>
      <c r="Q386" s="13"/>
    </row>
    <row r="387" spans="2:17">
      <c r="B387" s="13"/>
      <c r="C387" s="13"/>
      <c r="D387" s="13"/>
      <c r="E387" s="13"/>
      <c r="F387" s="13"/>
      <c r="G387" s="13"/>
      <c r="H387" s="13"/>
      <c r="I387" s="13"/>
      <c r="J387" s="13"/>
      <c r="K387" s="13"/>
      <c r="L387" s="13"/>
      <c r="M387" s="13"/>
      <c r="N387" s="13"/>
      <c r="O387" s="13"/>
      <c r="P387" s="13"/>
      <c r="Q387" s="13"/>
    </row>
    <row r="388" spans="2:17">
      <c r="B388" s="13"/>
      <c r="C388" s="13"/>
      <c r="D388" s="13"/>
      <c r="E388" s="13"/>
      <c r="F388" s="13"/>
      <c r="G388" s="13"/>
      <c r="H388" s="13"/>
      <c r="I388" s="13"/>
      <c r="J388" s="13"/>
      <c r="K388" s="13"/>
      <c r="L388" s="13"/>
      <c r="M388" s="13"/>
      <c r="N388" s="13"/>
      <c r="O388" s="13"/>
      <c r="P388" s="13"/>
      <c r="Q388" s="13"/>
    </row>
    <row r="389" spans="2:17">
      <c r="B389" s="13"/>
      <c r="C389" s="13"/>
      <c r="D389" s="13"/>
      <c r="E389" s="13"/>
      <c r="F389" s="13"/>
      <c r="G389" s="13"/>
      <c r="H389" s="13"/>
      <c r="I389" s="13"/>
      <c r="J389" s="13"/>
      <c r="K389" s="13"/>
      <c r="L389" s="13"/>
      <c r="M389" s="13"/>
      <c r="N389" s="13"/>
      <c r="O389" s="13"/>
      <c r="P389" s="13"/>
      <c r="Q389" s="13"/>
    </row>
    <row r="390" spans="2:17">
      <c r="B390" s="13"/>
      <c r="C390" s="13"/>
      <c r="D390" s="13"/>
      <c r="E390" s="13"/>
      <c r="F390" s="13"/>
      <c r="G390" s="13"/>
      <c r="H390" s="13"/>
      <c r="I390" s="13"/>
      <c r="J390" s="13"/>
      <c r="K390" s="13"/>
      <c r="L390" s="13"/>
      <c r="M390" s="13"/>
      <c r="N390" s="13"/>
      <c r="O390" s="13"/>
      <c r="P390" s="13"/>
      <c r="Q390" s="13"/>
    </row>
    <row r="391" spans="2:17">
      <c r="B391" s="13"/>
      <c r="C391" s="13"/>
      <c r="D391" s="13"/>
      <c r="E391" s="13"/>
      <c r="F391" s="13"/>
      <c r="G391" s="13"/>
      <c r="H391" s="13"/>
      <c r="I391" s="13"/>
      <c r="J391" s="13"/>
      <c r="K391" s="13"/>
      <c r="L391" s="13"/>
      <c r="M391" s="13"/>
      <c r="N391" s="13"/>
      <c r="O391" s="13"/>
      <c r="P391" s="13"/>
      <c r="Q391" s="13"/>
    </row>
    <row r="392" spans="2:17">
      <c r="B392" s="13"/>
      <c r="C392" s="13"/>
      <c r="D392" s="13"/>
      <c r="E392" s="13"/>
      <c r="F392" s="13"/>
      <c r="G392" s="13"/>
      <c r="H392" s="13"/>
      <c r="I392" s="13"/>
      <c r="J392" s="13"/>
      <c r="K392" s="13"/>
      <c r="L392" s="13"/>
      <c r="M392" s="13"/>
      <c r="N392" s="13"/>
      <c r="O392" s="13"/>
      <c r="P392" s="13"/>
      <c r="Q392" s="13"/>
    </row>
    <row r="393" spans="2:17">
      <c r="B393" s="13"/>
      <c r="C393" s="13"/>
      <c r="D393" s="13"/>
      <c r="E393" s="13"/>
      <c r="F393" s="13"/>
      <c r="G393" s="13"/>
      <c r="H393" s="13"/>
      <c r="I393" s="13"/>
      <c r="J393" s="13"/>
      <c r="K393" s="13"/>
      <c r="L393" s="13"/>
      <c r="M393" s="13"/>
      <c r="N393" s="13"/>
      <c r="O393" s="13"/>
      <c r="P393" s="13"/>
      <c r="Q393" s="13"/>
    </row>
    <row r="394" spans="2:17">
      <c r="B394" s="13"/>
      <c r="C394" s="13"/>
      <c r="D394" s="13"/>
      <c r="E394" s="13"/>
      <c r="F394" s="13"/>
      <c r="G394" s="13"/>
      <c r="H394" s="13"/>
      <c r="I394" s="13"/>
      <c r="J394" s="13"/>
      <c r="K394" s="13"/>
      <c r="L394" s="13"/>
      <c r="M394" s="13"/>
      <c r="N394" s="13"/>
      <c r="O394" s="13"/>
      <c r="P394" s="13"/>
      <c r="Q394" s="13"/>
    </row>
    <row r="395" spans="2:17">
      <c r="B395" s="13"/>
      <c r="C395" s="13"/>
      <c r="D395" s="13"/>
      <c r="E395" s="13"/>
      <c r="F395" s="13"/>
      <c r="G395" s="13"/>
      <c r="H395" s="13"/>
      <c r="I395" s="13"/>
      <c r="J395" s="13"/>
      <c r="K395" s="13"/>
      <c r="L395" s="13"/>
      <c r="M395" s="13"/>
      <c r="N395" s="13"/>
      <c r="O395" s="13"/>
      <c r="P395" s="13"/>
      <c r="Q395" s="13"/>
    </row>
    <row r="396" spans="2:17">
      <c r="B396" s="13"/>
      <c r="C396" s="13"/>
      <c r="D396" s="13"/>
      <c r="E396" s="13"/>
      <c r="F396" s="13"/>
      <c r="G396" s="13"/>
      <c r="H396" s="13"/>
      <c r="I396" s="13"/>
      <c r="J396" s="13"/>
      <c r="K396" s="13"/>
      <c r="L396" s="13"/>
      <c r="M396" s="13"/>
      <c r="N396" s="13"/>
      <c r="O396" s="13"/>
      <c r="P396" s="13"/>
      <c r="Q396" s="13"/>
    </row>
    <row r="397" spans="2:17">
      <c r="B397" s="13"/>
      <c r="C397" s="13"/>
      <c r="D397" s="13"/>
      <c r="E397" s="13"/>
      <c r="F397" s="13"/>
      <c r="G397" s="13"/>
      <c r="H397" s="13"/>
      <c r="I397" s="13"/>
      <c r="J397" s="13"/>
      <c r="K397" s="13"/>
      <c r="L397" s="13"/>
      <c r="M397" s="13"/>
      <c r="N397" s="13"/>
      <c r="O397" s="13"/>
      <c r="P397" s="13"/>
      <c r="Q397" s="13"/>
    </row>
    <row r="398" spans="2:17">
      <c r="B398" s="13"/>
      <c r="C398" s="13"/>
      <c r="D398" s="13"/>
      <c r="E398" s="13"/>
      <c r="F398" s="13"/>
      <c r="G398" s="13"/>
      <c r="H398" s="13"/>
      <c r="I398" s="13"/>
      <c r="J398" s="13"/>
      <c r="K398" s="13"/>
      <c r="L398" s="13"/>
      <c r="M398" s="13"/>
      <c r="N398" s="13"/>
      <c r="O398" s="13"/>
      <c r="P398" s="13"/>
      <c r="Q398" s="13"/>
    </row>
    <row r="399" spans="2:17">
      <c r="B399" s="13"/>
      <c r="C399" s="13"/>
      <c r="D399" s="13"/>
      <c r="E399" s="13"/>
      <c r="F399" s="13"/>
      <c r="G399" s="13"/>
      <c r="H399" s="13"/>
      <c r="I399" s="13"/>
      <c r="J399" s="13"/>
      <c r="K399" s="13"/>
      <c r="L399" s="13"/>
      <c r="M399" s="13"/>
      <c r="N399" s="13"/>
      <c r="O399" s="13"/>
      <c r="P399" s="13"/>
      <c r="Q399" s="13"/>
    </row>
    <row r="400" spans="2:17">
      <c r="B400" s="13"/>
      <c r="C400" s="13"/>
      <c r="D400" s="13"/>
      <c r="E400" s="13"/>
      <c r="F400" s="13"/>
      <c r="G400" s="13"/>
      <c r="H400" s="13"/>
      <c r="I400" s="13"/>
      <c r="J400" s="13"/>
      <c r="K400" s="13"/>
      <c r="L400" s="13"/>
      <c r="M400" s="13"/>
      <c r="N400" s="13"/>
      <c r="O400" s="13"/>
      <c r="P400" s="13"/>
      <c r="Q400" s="13"/>
    </row>
    <row r="401" spans="2:17">
      <c r="B401" s="13"/>
      <c r="C401" s="13"/>
      <c r="D401" s="13"/>
      <c r="E401" s="13"/>
      <c r="F401" s="13"/>
      <c r="G401" s="13"/>
      <c r="H401" s="13"/>
      <c r="I401" s="13"/>
      <c r="J401" s="13"/>
      <c r="K401" s="13"/>
      <c r="L401" s="13"/>
      <c r="M401" s="13"/>
      <c r="N401" s="13"/>
      <c r="O401" s="13"/>
      <c r="P401" s="13"/>
      <c r="Q401" s="13"/>
    </row>
    <row r="402" spans="2:17">
      <c r="B402" s="13"/>
      <c r="C402" s="13"/>
      <c r="D402" s="13"/>
      <c r="E402" s="13"/>
      <c r="F402" s="13"/>
      <c r="G402" s="13"/>
      <c r="H402" s="13"/>
      <c r="I402" s="13"/>
      <c r="J402" s="13"/>
      <c r="K402" s="13"/>
      <c r="L402" s="13"/>
      <c r="M402" s="13"/>
      <c r="N402" s="13"/>
      <c r="O402" s="13"/>
      <c r="P402" s="13"/>
      <c r="Q402" s="13"/>
    </row>
    <row r="403" spans="2:17">
      <c r="B403" s="13"/>
      <c r="C403" s="13"/>
      <c r="D403" s="13"/>
      <c r="E403" s="13"/>
      <c r="F403" s="13"/>
      <c r="G403" s="13"/>
      <c r="H403" s="13"/>
      <c r="I403" s="13"/>
      <c r="J403" s="13"/>
      <c r="K403" s="13"/>
      <c r="L403" s="13"/>
      <c r="M403" s="13"/>
      <c r="N403" s="13"/>
      <c r="O403" s="13"/>
      <c r="P403" s="13"/>
      <c r="Q403" s="13"/>
    </row>
    <row r="404" spans="2:17">
      <c r="B404" s="13"/>
      <c r="C404" s="13"/>
      <c r="D404" s="13"/>
      <c r="E404" s="13"/>
      <c r="F404" s="13"/>
      <c r="G404" s="13"/>
      <c r="H404" s="13"/>
      <c r="I404" s="13"/>
      <c r="J404" s="13"/>
      <c r="K404" s="13"/>
      <c r="L404" s="13"/>
      <c r="M404" s="13"/>
      <c r="N404" s="13"/>
      <c r="O404" s="13"/>
      <c r="P404" s="13"/>
      <c r="Q404" s="13"/>
    </row>
    <row r="405" spans="2:17">
      <c r="B405" s="13"/>
      <c r="C405" s="13"/>
      <c r="D405" s="13"/>
      <c r="E405" s="13"/>
      <c r="F405" s="13"/>
      <c r="G405" s="13"/>
      <c r="H405" s="13"/>
      <c r="I405" s="13"/>
      <c r="J405" s="13"/>
      <c r="K405" s="13"/>
      <c r="L405" s="13"/>
      <c r="M405" s="13"/>
      <c r="N405" s="13"/>
      <c r="O405" s="13"/>
      <c r="P405" s="13"/>
      <c r="Q405" s="13"/>
    </row>
    <row r="406" spans="2:17">
      <c r="B406" s="13"/>
      <c r="C406" s="13"/>
      <c r="D406" s="13"/>
      <c r="E406" s="13"/>
      <c r="F406" s="13"/>
      <c r="G406" s="13"/>
      <c r="H406" s="13"/>
      <c r="I406" s="13"/>
      <c r="J406" s="13"/>
      <c r="K406" s="13"/>
      <c r="L406" s="13"/>
      <c r="M406" s="13"/>
      <c r="N406" s="13"/>
      <c r="O406" s="13"/>
      <c r="P406" s="13"/>
      <c r="Q406" s="13"/>
    </row>
    <row r="407" spans="2:17">
      <c r="B407" s="13"/>
      <c r="C407" s="13"/>
      <c r="D407" s="13"/>
      <c r="E407" s="13"/>
      <c r="F407" s="13"/>
      <c r="G407" s="13"/>
      <c r="H407" s="13"/>
      <c r="I407" s="13"/>
      <c r="J407" s="13"/>
      <c r="K407" s="13"/>
      <c r="L407" s="13"/>
      <c r="M407" s="13"/>
      <c r="N407" s="13"/>
      <c r="O407" s="13"/>
      <c r="P407" s="13"/>
      <c r="Q407" s="13"/>
    </row>
    <row r="408" spans="2:17">
      <c r="B408" s="13"/>
      <c r="C408" s="13"/>
      <c r="D408" s="13"/>
      <c r="E408" s="13"/>
      <c r="F408" s="13"/>
      <c r="G408" s="13"/>
      <c r="H408" s="13"/>
      <c r="I408" s="13"/>
      <c r="J408" s="13"/>
      <c r="K408" s="13"/>
      <c r="L408" s="13"/>
      <c r="M408" s="13"/>
      <c r="N408" s="13"/>
      <c r="O408" s="13"/>
      <c r="P408" s="13"/>
      <c r="Q408" s="13"/>
    </row>
    <row r="409" spans="2:17">
      <c r="B409" s="13"/>
      <c r="C409" s="13"/>
      <c r="D409" s="13"/>
      <c r="E409" s="13"/>
      <c r="F409" s="13"/>
      <c r="G409" s="13"/>
      <c r="H409" s="13"/>
      <c r="I409" s="13"/>
      <c r="J409" s="13"/>
      <c r="K409" s="13"/>
      <c r="L409" s="13"/>
      <c r="M409" s="13"/>
      <c r="N409" s="13"/>
      <c r="O409" s="13"/>
      <c r="P409" s="13"/>
      <c r="Q409" s="13"/>
    </row>
    <row r="410" spans="2:17">
      <c r="B410" s="13"/>
      <c r="C410" s="13"/>
      <c r="D410" s="13"/>
      <c r="E410" s="13"/>
      <c r="F410" s="13"/>
      <c r="G410" s="13"/>
      <c r="H410" s="13"/>
      <c r="I410" s="13"/>
      <c r="J410" s="13"/>
      <c r="K410" s="13"/>
      <c r="L410" s="13"/>
      <c r="M410" s="13"/>
      <c r="N410" s="13"/>
      <c r="O410" s="13"/>
      <c r="P410" s="13"/>
      <c r="Q410" s="13"/>
    </row>
    <row r="411" spans="2:17">
      <c r="B411" s="13"/>
      <c r="C411" s="13"/>
      <c r="D411" s="13"/>
      <c r="E411" s="13"/>
      <c r="F411" s="13"/>
      <c r="G411" s="13"/>
      <c r="H411" s="13"/>
      <c r="I411" s="13"/>
      <c r="J411" s="13"/>
      <c r="K411" s="13"/>
      <c r="L411" s="13"/>
      <c r="M411" s="13"/>
      <c r="N411" s="13"/>
      <c r="O411" s="13"/>
      <c r="P411" s="13"/>
      <c r="Q411" s="13"/>
    </row>
    <row r="412" spans="2:17">
      <c r="B412" s="13"/>
      <c r="C412" s="13"/>
      <c r="D412" s="13"/>
      <c r="E412" s="13"/>
      <c r="F412" s="13"/>
      <c r="G412" s="13"/>
      <c r="H412" s="13"/>
      <c r="I412" s="13"/>
      <c r="J412" s="13"/>
      <c r="K412" s="13"/>
      <c r="L412" s="13"/>
      <c r="M412" s="13"/>
      <c r="N412" s="13"/>
      <c r="O412" s="13"/>
      <c r="P412" s="13"/>
      <c r="Q412" s="13"/>
    </row>
    <row r="413" spans="2:17">
      <c r="B413" s="13"/>
      <c r="C413" s="13"/>
      <c r="D413" s="13"/>
      <c r="E413" s="13"/>
      <c r="F413" s="13"/>
      <c r="G413" s="13"/>
      <c r="H413" s="13"/>
      <c r="I413" s="13"/>
      <c r="J413" s="13"/>
      <c r="K413" s="13"/>
      <c r="L413" s="13"/>
      <c r="M413" s="13"/>
      <c r="N413" s="13"/>
      <c r="O413" s="13"/>
      <c r="P413" s="13"/>
      <c r="Q413" s="13"/>
    </row>
    <row r="414" spans="2:17">
      <c r="B414" s="13"/>
      <c r="C414" s="13"/>
      <c r="D414" s="13"/>
      <c r="E414" s="13"/>
      <c r="F414" s="13"/>
      <c r="G414" s="13"/>
      <c r="H414" s="13"/>
      <c r="I414" s="13"/>
      <c r="J414" s="13"/>
      <c r="K414" s="13"/>
      <c r="L414" s="13"/>
      <c r="M414" s="13"/>
      <c r="N414" s="13"/>
      <c r="O414" s="13"/>
      <c r="P414" s="13"/>
      <c r="Q414" s="13"/>
    </row>
    <row r="415" spans="2:17">
      <c r="B415" s="13"/>
      <c r="C415" s="13"/>
      <c r="D415" s="13"/>
      <c r="E415" s="13"/>
      <c r="F415" s="13"/>
      <c r="G415" s="13"/>
      <c r="H415" s="13"/>
      <c r="I415" s="13"/>
      <c r="J415" s="13"/>
      <c r="K415" s="13"/>
      <c r="L415" s="13"/>
      <c r="M415" s="13"/>
      <c r="N415" s="13"/>
      <c r="O415" s="13"/>
      <c r="P415" s="13"/>
      <c r="Q415" s="13"/>
    </row>
    <row r="416" spans="2:17">
      <c r="B416" s="13"/>
      <c r="C416" s="13"/>
      <c r="D416" s="13"/>
      <c r="E416" s="13"/>
      <c r="F416" s="13"/>
      <c r="G416" s="13"/>
      <c r="H416" s="13"/>
      <c r="I416" s="13"/>
      <c r="J416" s="13"/>
      <c r="K416" s="13"/>
      <c r="L416" s="13"/>
      <c r="M416" s="13"/>
      <c r="N416" s="13"/>
      <c r="O416" s="13"/>
      <c r="P416" s="13"/>
      <c r="Q416" s="13"/>
    </row>
    <row r="417" spans="2:17">
      <c r="B417" s="13"/>
      <c r="C417" s="13"/>
      <c r="D417" s="13"/>
      <c r="E417" s="13"/>
      <c r="F417" s="13"/>
      <c r="G417" s="13"/>
      <c r="H417" s="13"/>
      <c r="I417" s="13"/>
      <c r="J417" s="13"/>
      <c r="K417" s="13"/>
      <c r="L417" s="13"/>
      <c r="M417" s="13"/>
      <c r="N417" s="13"/>
      <c r="O417" s="13"/>
      <c r="P417" s="13"/>
      <c r="Q417" s="13"/>
    </row>
    <row r="418" spans="2:17">
      <c r="B418" s="13"/>
      <c r="C418" s="13"/>
      <c r="D418" s="13"/>
      <c r="E418" s="13"/>
      <c r="F418" s="13"/>
      <c r="G418" s="13"/>
      <c r="H418" s="13"/>
      <c r="I418" s="13"/>
      <c r="J418" s="13"/>
      <c r="K418" s="13"/>
      <c r="L418" s="13"/>
      <c r="M418" s="13"/>
      <c r="N418" s="13"/>
      <c r="O418" s="13"/>
      <c r="P418" s="13"/>
      <c r="Q418" s="13"/>
    </row>
    <row r="419" spans="2:17">
      <c r="B419" s="13"/>
      <c r="C419" s="13"/>
      <c r="D419" s="13"/>
      <c r="E419" s="13"/>
      <c r="F419" s="13"/>
      <c r="G419" s="13"/>
      <c r="H419" s="13"/>
      <c r="I419" s="13"/>
      <c r="J419" s="13"/>
      <c r="K419" s="13"/>
      <c r="L419" s="13"/>
      <c r="M419" s="13"/>
      <c r="N419" s="13"/>
      <c r="O419" s="13"/>
      <c r="P419" s="13"/>
      <c r="Q419" s="13"/>
    </row>
    <row r="420" spans="2:17">
      <c r="B420" s="13"/>
      <c r="C420" s="13"/>
      <c r="D420" s="13"/>
      <c r="E420" s="13"/>
      <c r="F420" s="13"/>
      <c r="G420" s="13"/>
      <c r="H420" s="13"/>
      <c r="I420" s="13"/>
      <c r="J420" s="13"/>
      <c r="K420" s="13"/>
      <c r="L420" s="13"/>
      <c r="M420" s="13"/>
      <c r="N420" s="13"/>
      <c r="O420" s="13"/>
      <c r="P420" s="13"/>
      <c r="Q420" s="13"/>
    </row>
    <row r="421" spans="2:17">
      <c r="B421" s="13"/>
      <c r="C421" s="13"/>
      <c r="D421" s="13"/>
      <c r="E421" s="13"/>
      <c r="F421" s="13"/>
      <c r="G421" s="13"/>
      <c r="H421" s="13"/>
      <c r="I421" s="13"/>
      <c r="J421" s="13"/>
      <c r="K421" s="13"/>
      <c r="L421" s="13"/>
      <c r="M421" s="13"/>
      <c r="N421" s="13"/>
      <c r="O421" s="13"/>
      <c r="P421" s="13"/>
      <c r="Q421" s="13"/>
    </row>
    <row r="422" spans="2:17">
      <c r="B422" s="13"/>
      <c r="C422" s="13"/>
      <c r="D422" s="13"/>
      <c r="E422" s="13"/>
      <c r="F422" s="13"/>
      <c r="G422" s="13"/>
      <c r="H422" s="13"/>
      <c r="I422" s="13"/>
      <c r="J422" s="13"/>
      <c r="K422" s="13"/>
      <c r="L422" s="13"/>
      <c r="M422" s="13"/>
      <c r="N422" s="13"/>
      <c r="O422" s="13"/>
      <c r="P422" s="13"/>
      <c r="Q422" s="13"/>
    </row>
    <row r="423" spans="2:17">
      <c r="B423" s="13"/>
      <c r="C423" s="13"/>
      <c r="D423" s="13"/>
      <c r="E423" s="13"/>
      <c r="F423" s="13"/>
      <c r="G423" s="13"/>
      <c r="H423" s="13"/>
      <c r="I423" s="13"/>
      <c r="J423" s="13"/>
      <c r="K423" s="13"/>
      <c r="L423" s="13"/>
      <c r="M423" s="13"/>
      <c r="N423" s="13"/>
      <c r="O423" s="13"/>
      <c r="P423" s="13"/>
      <c r="Q423" s="13"/>
    </row>
    <row r="424" spans="2:17">
      <c r="B424" s="13"/>
      <c r="C424" s="13"/>
      <c r="D424" s="13"/>
      <c r="E424" s="13"/>
      <c r="F424" s="13"/>
      <c r="G424" s="13"/>
      <c r="H424" s="13"/>
      <c r="I424" s="13"/>
      <c r="J424" s="13"/>
      <c r="K424" s="13"/>
      <c r="L424" s="13"/>
      <c r="M424" s="13"/>
      <c r="N424" s="13"/>
      <c r="O424" s="13"/>
      <c r="P424" s="13"/>
      <c r="Q424" s="13"/>
    </row>
    <row r="425" spans="2:17">
      <c r="B425" s="13"/>
      <c r="C425" s="13"/>
      <c r="D425" s="13"/>
      <c r="E425" s="13"/>
      <c r="F425" s="13"/>
      <c r="G425" s="13"/>
      <c r="H425" s="13"/>
      <c r="I425" s="13"/>
      <c r="J425" s="13"/>
      <c r="K425" s="13"/>
      <c r="L425" s="13"/>
      <c r="M425" s="13"/>
      <c r="N425" s="13"/>
      <c r="O425" s="13"/>
      <c r="P425" s="13"/>
      <c r="Q425" s="13"/>
    </row>
    <row r="426" spans="2:17">
      <c r="B426" s="13"/>
      <c r="C426" s="13"/>
      <c r="D426" s="13"/>
      <c r="E426" s="13"/>
      <c r="F426" s="13"/>
      <c r="G426" s="13"/>
      <c r="H426" s="13"/>
      <c r="I426" s="13"/>
      <c r="J426" s="13"/>
      <c r="K426" s="13"/>
      <c r="L426" s="13"/>
      <c r="M426" s="13"/>
      <c r="N426" s="13"/>
      <c r="O426" s="13"/>
      <c r="P426" s="13"/>
      <c r="Q426" s="13"/>
    </row>
    <row r="427" spans="2:17">
      <c r="B427" s="13"/>
      <c r="C427" s="13"/>
      <c r="D427" s="13"/>
      <c r="E427" s="13"/>
      <c r="F427" s="13"/>
      <c r="G427" s="13"/>
      <c r="H427" s="13"/>
      <c r="I427" s="13"/>
      <c r="J427" s="13"/>
      <c r="K427" s="13"/>
      <c r="L427" s="13"/>
      <c r="M427" s="13"/>
      <c r="N427" s="13"/>
      <c r="O427" s="13"/>
      <c r="P427" s="13"/>
      <c r="Q427" s="13"/>
    </row>
    <row r="428" spans="2:17">
      <c r="B428" s="13"/>
      <c r="C428" s="13"/>
      <c r="D428" s="13"/>
      <c r="E428" s="13"/>
      <c r="F428" s="13"/>
      <c r="G428" s="13"/>
      <c r="H428" s="13"/>
      <c r="I428" s="13"/>
      <c r="J428" s="13"/>
      <c r="K428" s="13"/>
      <c r="L428" s="13"/>
      <c r="M428" s="13"/>
      <c r="N428" s="13"/>
      <c r="O428" s="13"/>
      <c r="P428" s="13"/>
      <c r="Q428" s="13"/>
    </row>
    <row r="429" spans="2:17">
      <c r="B429" s="13"/>
      <c r="C429" s="13"/>
      <c r="D429" s="13"/>
      <c r="E429" s="13"/>
      <c r="F429" s="13"/>
      <c r="G429" s="13"/>
      <c r="H429" s="13"/>
      <c r="I429" s="13"/>
      <c r="J429" s="13"/>
      <c r="K429" s="13"/>
      <c r="L429" s="13"/>
      <c r="M429" s="13"/>
      <c r="N429" s="13"/>
      <c r="O429" s="13"/>
      <c r="P429" s="13"/>
      <c r="Q429" s="13"/>
    </row>
    <row r="430" spans="2:17">
      <c r="B430" s="13"/>
      <c r="C430" s="13"/>
      <c r="D430" s="13"/>
      <c r="E430" s="13"/>
      <c r="F430" s="13"/>
      <c r="G430" s="13"/>
      <c r="H430" s="13"/>
      <c r="I430" s="13"/>
      <c r="J430" s="13"/>
      <c r="K430" s="13"/>
      <c r="L430" s="13"/>
      <c r="M430" s="13"/>
      <c r="N430" s="13"/>
      <c r="O430" s="13"/>
      <c r="P430" s="13"/>
      <c r="Q430" s="13"/>
    </row>
    <row r="431" spans="2:17">
      <c r="B431" s="13"/>
      <c r="C431" s="13"/>
      <c r="D431" s="13"/>
      <c r="E431" s="13"/>
      <c r="F431" s="13"/>
      <c r="G431" s="13"/>
      <c r="H431" s="13"/>
      <c r="I431" s="13"/>
      <c r="J431" s="13"/>
      <c r="K431" s="13"/>
      <c r="L431" s="13"/>
      <c r="M431" s="13"/>
      <c r="N431" s="13"/>
      <c r="O431" s="13"/>
      <c r="P431" s="13"/>
      <c r="Q431" s="13"/>
    </row>
    <row r="432" spans="2:17">
      <c r="B432" s="13"/>
      <c r="C432" s="13"/>
      <c r="D432" s="13"/>
      <c r="E432" s="13"/>
      <c r="F432" s="13"/>
      <c r="G432" s="13"/>
      <c r="H432" s="13"/>
      <c r="I432" s="13"/>
      <c r="J432" s="13"/>
      <c r="K432" s="13"/>
      <c r="L432" s="13"/>
      <c r="M432" s="13"/>
      <c r="N432" s="13"/>
      <c r="O432" s="13"/>
      <c r="P432" s="13"/>
      <c r="Q432" s="13"/>
    </row>
    <row r="433" spans="2:17">
      <c r="B433" s="13"/>
      <c r="C433" s="13"/>
      <c r="D433" s="13"/>
      <c r="E433" s="13"/>
      <c r="F433" s="13"/>
      <c r="G433" s="13"/>
      <c r="H433" s="13"/>
      <c r="I433" s="13"/>
      <c r="J433" s="13"/>
      <c r="K433" s="13"/>
      <c r="L433" s="13"/>
      <c r="M433" s="13"/>
      <c r="N433" s="13"/>
      <c r="O433" s="13"/>
      <c r="P433" s="13"/>
      <c r="Q433" s="13"/>
    </row>
    <row r="434" spans="2:17">
      <c r="B434" s="13"/>
      <c r="C434" s="13"/>
      <c r="D434" s="13"/>
      <c r="E434" s="13"/>
      <c r="F434" s="13"/>
      <c r="G434" s="13"/>
      <c r="H434" s="13"/>
      <c r="I434" s="13"/>
      <c r="J434" s="13"/>
      <c r="K434" s="13"/>
      <c r="L434" s="13"/>
      <c r="M434" s="13"/>
      <c r="N434" s="13"/>
      <c r="O434" s="13"/>
      <c r="P434" s="13"/>
      <c r="Q434" s="13"/>
    </row>
    <row r="435" spans="2:17">
      <c r="B435" s="13"/>
      <c r="C435" s="13"/>
      <c r="D435" s="13"/>
      <c r="E435" s="13"/>
      <c r="F435" s="13"/>
      <c r="G435" s="13"/>
      <c r="H435" s="13"/>
      <c r="I435" s="13"/>
      <c r="J435" s="13"/>
      <c r="K435" s="13"/>
      <c r="L435" s="13"/>
      <c r="M435" s="13"/>
      <c r="N435" s="13"/>
      <c r="O435" s="13"/>
      <c r="P435" s="13"/>
      <c r="Q435" s="13"/>
    </row>
    <row r="436" spans="2:17">
      <c r="B436" s="13"/>
      <c r="C436" s="13"/>
      <c r="D436" s="13"/>
      <c r="E436" s="13"/>
      <c r="F436" s="13"/>
      <c r="G436" s="13"/>
      <c r="H436" s="13"/>
      <c r="I436" s="13"/>
      <c r="J436" s="13"/>
      <c r="K436" s="13"/>
      <c r="L436" s="13"/>
      <c r="M436" s="13"/>
      <c r="N436" s="13"/>
      <c r="O436" s="13"/>
      <c r="P436" s="13"/>
      <c r="Q436" s="13"/>
    </row>
    <row r="437" spans="2:17">
      <c r="B437" s="13"/>
      <c r="C437" s="13"/>
      <c r="D437" s="13"/>
      <c r="E437" s="13"/>
      <c r="F437" s="13"/>
      <c r="G437" s="13"/>
      <c r="H437" s="13"/>
      <c r="I437" s="13"/>
      <c r="J437" s="13"/>
      <c r="K437" s="13"/>
      <c r="L437" s="13"/>
      <c r="M437" s="13"/>
      <c r="N437" s="13"/>
      <c r="O437" s="13"/>
      <c r="P437" s="13"/>
      <c r="Q437" s="13"/>
    </row>
    <row r="438" spans="2:17">
      <c r="B438" s="13"/>
      <c r="C438" s="13"/>
      <c r="D438" s="13"/>
      <c r="E438" s="13"/>
      <c r="F438" s="13"/>
      <c r="G438" s="13"/>
      <c r="H438" s="13"/>
      <c r="I438" s="13"/>
      <c r="J438" s="13"/>
      <c r="K438" s="13"/>
      <c r="L438" s="13"/>
      <c r="M438" s="13"/>
      <c r="N438" s="13"/>
      <c r="O438" s="13"/>
      <c r="P438" s="13"/>
      <c r="Q438" s="13"/>
    </row>
    <row r="439" spans="2:17">
      <c r="B439" s="13"/>
      <c r="C439" s="13"/>
      <c r="D439" s="13"/>
      <c r="E439" s="13"/>
      <c r="F439" s="13"/>
      <c r="G439" s="13"/>
      <c r="H439" s="13"/>
      <c r="I439" s="13"/>
      <c r="J439" s="13"/>
      <c r="K439" s="13"/>
      <c r="L439" s="13"/>
      <c r="M439" s="13"/>
      <c r="N439" s="13"/>
      <c r="O439" s="13"/>
      <c r="P439" s="13"/>
      <c r="Q439" s="13"/>
    </row>
    <row r="440" spans="2:17">
      <c r="B440" s="13"/>
      <c r="C440" s="13"/>
      <c r="D440" s="13"/>
      <c r="E440" s="13"/>
      <c r="F440" s="13"/>
      <c r="G440" s="13"/>
      <c r="H440" s="13"/>
      <c r="I440" s="13"/>
      <c r="J440" s="13"/>
      <c r="K440" s="13"/>
      <c r="L440" s="13"/>
      <c r="M440" s="13"/>
      <c r="N440" s="13"/>
      <c r="O440" s="13"/>
      <c r="P440" s="13"/>
      <c r="Q440" s="13"/>
    </row>
    <row r="441" spans="2:17">
      <c r="B441" s="13"/>
      <c r="C441" s="13"/>
      <c r="D441" s="13"/>
      <c r="E441" s="13"/>
      <c r="F441" s="13"/>
      <c r="G441" s="13"/>
      <c r="H441" s="13"/>
      <c r="I441" s="13"/>
      <c r="J441" s="13"/>
      <c r="K441" s="13"/>
      <c r="L441" s="13"/>
      <c r="M441" s="13"/>
      <c r="N441" s="13"/>
      <c r="O441" s="13"/>
      <c r="P441" s="13"/>
      <c r="Q441" s="13"/>
    </row>
    <row r="442" spans="2:17">
      <c r="B442" s="13"/>
      <c r="C442" s="13"/>
      <c r="D442" s="13"/>
      <c r="E442" s="13"/>
      <c r="F442" s="13"/>
      <c r="G442" s="13"/>
      <c r="H442" s="13"/>
      <c r="I442" s="13"/>
      <c r="J442" s="13"/>
      <c r="K442" s="13"/>
      <c r="L442" s="13"/>
      <c r="M442" s="13"/>
      <c r="N442" s="13"/>
      <c r="O442" s="13"/>
      <c r="P442" s="13"/>
      <c r="Q442" s="13"/>
    </row>
    <row r="443" spans="2:17">
      <c r="B443" s="13"/>
      <c r="C443" s="13"/>
      <c r="D443" s="13"/>
      <c r="E443" s="13"/>
      <c r="F443" s="13"/>
      <c r="G443" s="13"/>
      <c r="H443" s="13"/>
      <c r="I443" s="13"/>
      <c r="J443" s="13"/>
      <c r="K443" s="13"/>
      <c r="L443" s="13"/>
      <c r="M443" s="13"/>
      <c r="N443" s="13"/>
      <c r="O443" s="13"/>
      <c r="P443" s="13"/>
      <c r="Q443" s="13"/>
    </row>
    <row r="444" spans="2:17">
      <c r="B444" s="13"/>
      <c r="C444" s="13"/>
      <c r="D444" s="13"/>
      <c r="E444" s="13"/>
      <c r="F444" s="13"/>
      <c r="G444" s="13"/>
      <c r="H444" s="13"/>
      <c r="I444" s="13"/>
      <c r="J444" s="13"/>
      <c r="K444" s="13"/>
      <c r="L444" s="13"/>
      <c r="M444" s="13"/>
      <c r="N444" s="13"/>
      <c r="O444" s="13"/>
      <c r="P444" s="13"/>
      <c r="Q444" s="13"/>
    </row>
    <row r="445" spans="2:17">
      <c r="B445" s="13"/>
      <c r="C445" s="13"/>
      <c r="D445" s="13"/>
      <c r="E445" s="13"/>
      <c r="F445" s="13"/>
      <c r="G445" s="13"/>
      <c r="H445" s="13"/>
      <c r="I445" s="13"/>
      <c r="J445" s="13"/>
      <c r="K445" s="13"/>
      <c r="L445" s="13"/>
      <c r="M445" s="13"/>
      <c r="N445" s="13"/>
      <c r="O445" s="13"/>
      <c r="P445" s="13"/>
      <c r="Q445" s="13"/>
    </row>
    <row r="446" spans="2:17">
      <c r="B446" s="13"/>
      <c r="C446" s="13"/>
      <c r="D446" s="13"/>
      <c r="E446" s="13"/>
      <c r="F446" s="13"/>
      <c r="G446" s="13"/>
      <c r="H446" s="13"/>
      <c r="I446" s="13"/>
      <c r="J446" s="13"/>
      <c r="K446" s="13"/>
      <c r="L446" s="13"/>
      <c r="M446" s="13"/>
      <c r="N446" s="13"/>
      <c r="O446" s="13"/>
      <c r="P446" s="13"/>
      <c r="Q446" s="13"/>
    </row>
    <row r="447" spans="2:17">
      <c r="B447" s="13"/>
      <c r="C447" s="13"/>
      <c r="D447" s="13"/>
      <c r="E447" s="13"/>
      <c r="F447" s="13"/>
      <c r="G447" s="13"/>
      <c r="H447" s="13"/>
      <c r="I447" s="13"/>
      <c r="J447" s="13"/>
      <c r="K447" s="13"/>
      <c r="L447" s="13"/>
      <c r="M447" s="13"/>
      <c r="N447" s="13"/>
      <c r="O447" s="13"/>
      <c r="P447" s="13"/>
      <c r="Q447" s="13"/>
    </row>
    <row r="448" spans="2:17">
      <c r="B448" s="13"/>
      <c r="C448" s="13"/>
      <c r="D448" s="13"/>
      <c r="E448" s="13"/>
      <c r="F448" s="13"/>
      <c r="G448" s="13"/>
      <c r="H448" s="13"/>
      <c r="I448" s="13"/>
      <c r="J448" s="13"/>
      <c r="K448" s="13"/>
      <c r="L448" s="13"/>
      <c r="M448" s="13"/>
      <c r="N448" s="13"/>
      <c r="O448" s="13"/>
      <c r="P448" s="13"/>
      <c r="Q448" s="13"/>
    </row>
    <row r="449" spans="2:17">
      <c r="B449" s="13"/>
      <c r="C449" s="13"/>
      <c r="D449" s="13"/>
      <c r="E449" s="13"/>
      <c r="F449" s="13"/>
      <c r="G449" s="13"/>
      <c r="H449" s="13"/>
      <c r="I449" s="13"/>
      <c r="J449" s="13"/>
      <c r="K449" s="13"/>
      <c r="L449" s="13"/>
      <c r="M449" s="13"/>
      <c r="N449" s="13"/>
      <c r="O449" s="13"/>
      <c r="P449" s="13"/>
      <c r="Q449" s="13"/>
    </row>
    <row r="450" spans="2:17">
      <c r="B450" s="13"/>
      <c r="C450" s="13"/>
      <c r="D450" s="13"/>
      <c r="E450" s="13"/>
      <c r="F450" s="13"/>
      <c r="G450" s="13"/>
      <c r="H450" s="13"/>
      <c r="I450" s="13"/>
      <c r="J450" s="13"/>
      <c r="K450" s="13"/>
      <c r="L450" s="13"/>
      <c r="M450" s="13"/>
      <c r="N450" s="13"/>
      <c r="O450" s="13"/>
      <c r="P450" s="13"/>
      <c r="Q450" s="13"/>
    </row>
    <row r="451" spans="2:17">
      <c r="B451" s="13"/>
      <c r="C451" s="13"/>
      <c r="D451" s="13"/>
      <c r="E451" s="13"/>
      <c r="F451" s="13"/>
      <c r="G451" s="13"/>
      <c r="H451" s="13"/>
      <c r="I451" s="13"/>
      <c r="J451" s="13"/>
      <c r="K451" s="13"/>
      <c r="L451" s="13"/>
      <c r="M451" s="13"/>
      <c r="N451" s="13"/>
      <c r="O451" s="13"/>
      <c r="P451" s="13"/>
      <c r="Q451" s="13"/>
    </row>
    <row r="452" spans="2:17">
      <c r="B452" s="13"/>
      <c r="C452" s="13"/>
      <c r="D452" s="13"/>
      <c r="E452" s="13"/>
      <c r="F452" s="13"/>
      <c r="G452" s="13"/>
      <c r="H452" s="13"/>
      <c r="I452" s="13"/>
      <c r="J452" s="13"/>
      <c r="K452" s="13"/>
      <c r="L452" s="13"/>
      <c r="M452" s="13"/>
      <c r="N452" s="13"/>
      <c r="O452" s="13"/>
      <c r="P452" s="13"/>
      <c r="Q452" s="13"/>
    </row>
    <row r="453" spans="2:17">
      <c r="B453" s="13"/>
      <c r="C453" s="13"/>
      <c r="D453" s="13"/>
      <c r="E453" s="13"/>
      <c r="F453" s="13"/>
      <c r="G453" s="13"/>
      <c r="H453" s="13"/>
      <c r="I453" s="13"/>
      <c r="J453" s="13"/>
      <c r="K453" s="13"/>
      <c r="L453" s="13"/>
      <c r="M453" s="13"/>
      <c r="N453" s="13"/>
      <c r="O453" s="13"/>
      <c r="P453" s="13"/>
      <c r="Q453" s="13"/>
    </row>
    <row r="454" spans="2:17">
      <c r="B454" s="13"/>
      <c r="C454" s="13"/>
      <c r="D454" s="13"/>
      <c r="E454" s="13"/>
      <c r="F454" s="13"/>
      <c r="G454" s="13"/>
      <c r="H454" s="13"/>
      <c r="I454" s="13"/>
      <c r="J454" s="13"/>
      <c r="K454" s="13"/>
      <c r="L454" s="13"/>
      <c r="M454" s="13"/>
      <c r="N454" s="13"/>
      <c r="O454" s="13"/>
      <c r="P454" s="13"/>
      <c r="Q454" s="13"/>
    </row>
    <row r="455" spans="2:17">
      <c r="B455" s="13"/>
      <c r="C455" s="13"/>
      <c r="D455" s="13"/>
      <c r="E455" s="13"/>
      <c r="F455" s="13"/>
      <c r="G455" s="13"/>
      <c r="H455" s="13"/>
      <c r="I455" s="13"/>
      <c r="J455" s="13"/>
      <c r="K455" s="13"/>
      <c r="L455" s="13"/>
      <c r="M455" s="13"/>
      <c r="N455" s="13"/>
      <c r="O455" s="13"/>
      <c r="P455" s="13"/>
      <c r="Q455" s="13"/>
    </row>
    <row r="456" spans="2:17">
      <c r="B456" s="13"/>
      <c r="C456" s="13"/>
      <c r="D456" s="13"/>
      <c r="E456" s="13"/>
      <c r="F456" s="13"/>
      <c r="G456" s="13"/>
      <c r="H456" s="13"/>
      <c r="I456" s="13"/>
      <c r="J456" s="13"/>
      <c r="K456" s="13"/>
      <c r="L456" s="13"/>
      <c r="M456" s="13"/>
      <c r="N456" s="13"/>
      <c r="O456" s="13"/>
      <c r="P456" s="13"/>
      <c r="Q456" s="13"/>
    </row>
    <row r="457" spans="2:17">
      <c r="B457" s="13"/>
      <c r="C457" s="13"/>
      <c r="D457" s="13"/>
      <c r="E457" s="13"/>
      <c r="F457" s="13"/>
      <c r="G457" s="13"/>
      <c r="H457" s="13"/>
      <c r="I457" s="13"/>
      <c r="J457" s="13"/>
      <c r="K457" s="13"/>
      <c r="L457" s="13"/>
      <c r="M457" s="13"/>
      <c r="N457" s="13"/>
      <c r="O457" s="13"/>
      <c r="P457" s="13"/>
      <c r="Q457" s="13"/>
    </row>
    <row r="458" spans="2:17">
      <c r="B458" s="13"/>
      <c r="C458" s="13"/>
      <c r="D458" s="13"/>
      <c r="E458" s="13"/>
      <c r="F458" s="13"/>
      <c r="G458" s="13"/>
      <c r="H458" s="13"/>
      <c r="I458" s="13"/>
      <c r="J458" s="13"/>
      <c r="K458" s="13"/>
      <c r="L458" s="13"/>
      <c r="M458" s="13"/>
      <c r="N458" s="13"/>
      <c r="O458" s="13"/>
      <c r="P458" s="13"/>
      <c r="Q458" s="13"/>
    </row>
    <row r="459" spans="2:17">
      <c r="B459" s="13"/>
      <c r="C459" s="13"/>
      <c r="D459" s="13"/>
      <c r="E459" s="13"/>
      <c r="F459" s="13"/>
      <c r="G459" s="13"/>
      <c r="H459" s="13"/>
      <c r="I459" s="13"/>
      <c r="J459" s="13"/>
      <c r="K459" s="13"/>
      <c r="L459" s="13"/>
      <c r="M459" s="13"/>
      <c r="N459" s="13"/>
      <c r="O459" s="13"/>
      <c r="P459" s="13"/>
      <c r="Q459" s="13"/>
    </row>
    <row r="460" spans="2:17">
      <c r="B460" s="13"/>
      <c r="C460" s="13"/>
      <c r="D460" s="13"/>
      <c r="E460" s="13"/>
      <c r="F460" s="13"/>
      <c r="G460" s="13"/>
      <c r="H460" s="13"/>
      <c r="I460" s="13"/>
      <c r="J460" s="13"/>
      <c r="K460" s="13"/>
      <c r="L460" s="13"/>
      <c r="M460" s="13"/>
      <c r="N460" s="13"/>
      <c r="O460" s="13"/>
      <c r="P460" s="13"/>
      <c r="Q460" s="13"/>
    </row>
    <row r="461" spans="2:17">
      <c r="B461" s="13"/>
      <c r="C461" s="13"/>
      <c r="D461" s="13"/>
      <c r="E461" s="13"/>
      <c r="F461" s="13"/>
      <c r="G461" s="13"/>
      <c r="H461" s="13"/>
      <c r="I461" s="13"/>
      <c r="J461" s="13"/>
      <c r="K461" s="13"/>
      <c r="L461" s="13"/>
      <c r="M461" s="13"/>
      <c r="N461" s="13"/>
      <c r="O461" s="13"/>
      <c r="P461" s="13"/>
      <c r="Q461" s="13"/>
    </row>
    <row r="462" spans="2:17">
      <c r="B462" s="13"/>
      <c r="C462" s="13"/>
      <c r="D462" s="13"/>
      <c r="E462" s="13"/>
      <c r="F462" s="13"/>
      <c r="G462" s="13"/>
      <c r="H462" s="13"/>
      <c r="I462" s="13"/>
      <c r="J462" s="13"/>
      <c r="K462" s="13"/>
      <c r="L462" s="13"/>
      <c r="M462" s="13"/>
      <c r="N462" s="13"/>
      <c r="O462" s="13"/>
      <c r="P462" s="13"/>
      <c r="Q462" s="13"/>
    </row>
    <row r="463" spans="2:17">
      <c r="B463" s="13"/>
      <c r="C463" s="13"/>
      <c r="D463" s="13"/>
      <c r="E463" s="13"/>
      <c r="F463" s="13"/>
      <c r="G463" s="13"/>
      <c r="H463" s="13"/>
      <c r="I463" s="13"/>
      <c r="J463" s="13"/>
      <c r="K463" s="13"/>
      <c r="L463" s="13"/>
      <c r="M463" s="13"/>
      <c r="N463" s="13"/>
      <c r="O463" s="13"/>
      <c r="P463" s="13"/>
      <c r="Q463" s="13"/>
    </row>
    <row r="464" spans="2:17">
      <c r="B464" s="13"/>
      <c r="C464" s="13"/>
      <c r="D464" s="13"/>
      <c r="E464" s="13"/>
      <c r="F464" s="13"/>
      <c r="G464" s="13"/>
      <c r="H464" s="13"/>
      <c r="I464" s="13"/>
      <c r="J464" s="13"/>
      <c r="K464" s="13"/>
      <c r="L464" s="13"/>
      <c r="M464" s="13"/>
      <c r="N464" s="13"/>
      <c r="O464" s="13"/>
      <c r="P464" s="13"/>
      <c r="Q464" s="13"/>
    </row>
    <row r="465" spans="2:17">
      <c r="B465" s="13"/>
      <c r="C465" s="13"/>
      <c r="D465" s="13"/>
      <c r="E465" s="13"/>
      <c r="F465" s="13"/>
      <c r="G465" s="13"/>
      <c r="H465" s="13"/>
      <c r="I465" s="13"/>
      <c r="J465" s="13"/>
      <c r="K465" s="13"/>
      <c r="L465" s="13"/>
      <c r="M465" s="13"/>
      <c r="N465" s="13"/>
      <c r="O465" s="13"/>
      <c r="P465" s="13"/>
      <c r="Q465" s="13"/>
    </row>
    <row r="466" spans="2:17">
      <c r="B466" s="13"/>
      <c r="C466" s="13"/>
      <c r="D466" s="13"/>
      <c r="E466" s="13"/>
      <c r="F466" s="13"/>
      <c r="G466" s="13"/>
      <c r="H466" s="13"/>
      <c r="I466" s="13"/>
      <c r="J466" s="13"/>
      <c r="K466" s="13"/>
      <c r="L466" s="13"/>
      <c r="M466" s="13"/>
      <c r="N466" s="13"/>
      <c r="O466" s="13"/>
      <c r="P466" s="13"/>
      <c r="Q466" s="13"/>
    </row>
    <row r="467" spans="2:17">
      <c r="B467" s="13"/>
      <c r="C467" s="13"/>
      <c r="D467" s="13"/>
      <c r="E467" s="13"/>
      <c r="F467" s="13"/>
      <c r="G467" s="13"/>
      <c r="H467" s="13"/>
      <c r="I467" s="13"/>
      <c r="J467" s="13"/>
      <c r="K467" s="13"/>
      <c r="L467" s="13"/>
      <c r="M467" s="13"/>
      <c r="N467" s="13"/>
      <c r="O467" s="13"/>
      <c r="P467" s="13"/>
      <c r="Q467" s="13"/>
    </row>
    <row r="468" spans="2:17">
      <c r="B468" s="13"/>
      <c r="C468" s="13"/>
      <c r="D468" s="13"/>
      <c r="E468" s="13"/>
      <c r="F468" s="13"/>
      <c r="G468" s="13"/>
      <c r="H468" s="13"/>
      <c r="I468" s="13"/>
      <c r="J468" s="13"/>
      <c r="K468" s="13"/>
      <c r="L468" s="13"/>
      <c r="M468" s="13"/>
      <c r="N468" s="13"/>
      <c r="O468" s="13"/>
      <c r="P468" s="13"/>
      <c r="Q468" s="13"/>
    </row>
    <row r="469" spans="2:17">
      <c r="B469" s="13"/>
      <c r="C469" s="13"/>
      <c r="D469" s="13"/>
      <c r="E469" s="13"/>
      <c r="F469" s="13"/>
      <c r="G469" s="13"/>
      <c r="H469" s="13"/>
      <c r="I469" s="13"/>
      <c r="J469" s="13"/>
      <c r="K469" s="13"/>
      <c r="L469" s="13"/>
      <c r="M469" s="13"/>
      <c r="N469" s="13"/>
      <c r="O469" s="13"/>
      <c r="P469" s="13"/>
      <c r="Q469" s="13"/>
    </row>
    <row r="470" spans="2:17">
      <c r="B470" s="13"/>
      <c r="C470" s="13"/>
      <c r="D470" s="13"/>
      <c r="E470" s="13"/>
      <c r="F470" s="13"/>
      <c r="G470" s="13"/>
      <c r="H470" s="13"/>
      <c r="I470" s="13"/>
      <c r="J470" s="13"/>
      <c r="K470" s="13"/>
      <c r="L470" s="13"/>
      <c r="M470" s="13"/>
      <c r="N470" s="13"/>
      <c r="O470" s="13"/>
      <c r="P470" s="13"/>
      <c r="Q470" s="13"/>
    </row>
    <row r="471" spans="2:17">
      <c r="B471" s="13"/>
      <c r="C471" s="13"/>
      <c r="D471" s="13"/>
      <c r="E471" s="13"/>
      <c r="F471" s="13"/>
      <c r="G471" s="13"/>
      <c r="H471" s="13"/>
      <c r="I471" s="13"/>
      <c r="J471" s="13"/>
      <c r="K471" s="13"/>
      <c r="L471" s="13"/>
      <c r="M471" s="13"/>
      <c r="N471" s="13"/>
      <c r="O471" s="13"/>
      <c r="P471" s="13"/>
      <c r="Q471" s="13"/>
    </row>
    <row r="472" spans="2:17">
      <c r="B472" s="13"/>
      <c r="C472" s="13"/>
      <c r="D472" s="13"/>
      <c r="E472" s="13"/>
      <c r="F472" s="13"/>
      <c r="G472" s="13"/>
      <c r="H472" s="13"/>
      <c r="I472" s="13"/>
      <c r="J472" s="13"/>
      <c r="K472" s="13"/>
      <c r="L472" s="13"/>
      <c r="M472" s="13"/>
      <c r="N472" s="13"/>
      <c r="O472" s="13"/>
      <c r="P472" s="13"/>
      <c r="Q472" s="13"/>
    </row>
    <row r="473" spans="2:17">
      <c r="B473" s="13"/>
      <c r="C473" s="13"/>
      <c r="D473" s="13"/>
      <c r="E473" s="13"/>
      <c r="F473" s="13"/>
      <c r="G473" s="13"/>
      <c r="H473" s="13"/>
      <c r="I473" s="13"/>
      <c r="J473" s="13"/>
      <c r="K473" s="13"/>
      <c r="L473" s="13"/>
      <c r="M473" s="13"/>
      <c r="N473" s="13"/>
      <c r="O473" s="13"/>
      <c r="P473" s="13"/>
      <c r="Q473" s="13"/>
    </row>
    <row r="474" spans="2:17">
      <c r="B474" s="13"/>
      <c r="C474" s="13"/>
      <c r="D474" s="13"/>
      <c r="E474" s="13"/>
      <c r="F474" s="13"/>
      <c r="G474" s="13"/>
      <c r="H474" s="13"/>
      <c r="I474" s="13"/>
      <c r="J474" s="13"/>
      <c r="K474" s="13"/>
      <c r="L474" s="13"/>
      <c r="M474" s="13"/>
      <c r="N474" s="13"/>
      <c r="O474" s="13"/>
      <c r="P474" s="13"/>
      <c r="Q474" s="13"/>
    </row>
    <row r="475" spans="2:17">
      <c r="B475" s="13"/>
      <c r="C475" s="13"/>
      <c r="D475" s="13"/>
      <c r="E475" s="13"/>
      <c r="F475" s="13"/>
      <c r="G475" s="13"/>
      <c r="H475" s="13"/>
      <c r="I475" s="13"/>
      <c r="J475" s="13"/>
      <c r="K475" s="13"/>
      <c r="L475" s="13"/>
      <c r="M475" s="13"/>
      <c r="N475" s="13"/>
      <c r="O475" s="13"/>
      <c r="P475" s="13"/>
      <c r="Q475" s="13"/>
    </row>
    <row r="476" spans="2:17">
      <c r="B476" s="13"/>
      <c r="C476" s="13"/>
      <c r="D476" s="13"/>
      <c r="E476" s="13"/>
      <c r="F476" s="13"/>
      <c r="G476" s="13"/>
      <c r="H476" s="13"/>
      <c r="I476" s="13"/>
      <c r="J476" s="13"/>
      <c r="K476" s="13"/>
      <c r="L476" s="13"/>
      <c r="M476" s="13"/>
      <c r="N476" s="13"/>
      <c r="O476" s="13"/>
      <c r="P476" s="13"/>
      <c r="Q476" s="13"/>
    </row>
    <row r="477" spans="2:17">
      <c r="B477" s="13"/>
      <c r="C477" s="13"/>
      <c r="D477" s="13"/>
      <c r="E477" s="13"/>
      <c r="F477" s="13"/>
      <c r="G477" s="13"/>
      <c r="H477" s="13"/>
      <c r="I477" s="13"/>
      <c r="J477" s="13"/>
      <c r="K477" s="13"/>
      <c r="L477" s="13"/>
      <c r="M477" s="13"/>
      <c r="N477" s="13"/>
      <c r="O477" s="13"/>
      <c r="P477" s="13"/>
      <c r="Q477" s="13"/>
    </row>
    <row r="478" spans="2:17">
      <c r="B478" s="13"/>
      <c r="C478" s="13"/>
      <c r="D478" s="13"/>
      <c r="E478" s="13"/>
      <c r="F478" s="13"/>
      <c r="G478" s="13"/>
      <c r="H478" s="13"/>
      <c r="I478" s="13"/>
      <c r="J478" s="13"/>
      <c r="K478" s="13"/>
      <c r="L478" s="13"/>
      <c r="M478" s="13"/>
      <c r="N478" s="13"/>
      <c r="O478" s="13"/>
      <c r="P478" s="13"/>
      <c r="Q478" s="13"/>
    </row>
    <row r="479" spans="2:17">
      <c r="B479" s="13"/>
      <c r="C479" s="13"/>
      <c r="D479" s="13"/>
      <c r="E479" s="13"/>
      <c r="F479" s="13"/>
      <c r="G479" s="13"/>
      <c r="H479" s="13"/>
      <c r="I479" s="13"/>
      <c r="J479" s="13"/>
      <c r="K479" s="13"/>
      <c r="L479" s="13"/>
      <c r="M479" s="13"/>
      <c r="N479" s="13"/>
      <c r="O479" s="13"/>
      <c r="P479" s="13"/>
      <c r="Q479" s="13"/>
    </row>
    <row r="480" spans="2:17">
      <c r="B480" s="13"/>
      <c r="C480" s="13"/>
      <c r="D480" s="13"/>
      <c r="E480" s="13"/>
      <c r="F480" s="13"/>
      <c r="G480" s="13"/>
      <c r="H480" s="13"/>
      <c r="I480" s="13"/>
      <c r="J480" s="13"/>
      <c r="K480" s="13"/>
      <c r="L480" s="13"/>
      <c r="M480" s="13"/>
      <c r="N480" s="13"/>
      <c r="O480" s="13"/>
      <c r="P480" s="13"/>
      <c r="Q480" s="13"/>
    </row>
    <row r="481" spans="2:17">
      <c r="B481" s="13"/>
      <c r="C481" s="13"/>
      <c r="D481" s="13"/>
      <c r="E481" s="13"/>
      <c r="F481" s="13"/>
      <c r="G481" s="13"/>
      <c r="H481" s="13"/>
      <c r="I481" s="13"/>
      <c r="J481" s="13"/>
      <c r="K481" s="13"/>
      <c r="L481" s="13"/>
      <c r="M481" s="13"/>
      <c r="N481" s="13"/>
      <c r="O481" s="13"/>
      <c r="P481" s="13"/>
      <c r="Q481" s="13"/>
    </row>
    <row r="482" spans="2:17">
      <c r="B482" s="13"/>
      <c r="C482" s="13"/>
      <c r="D482" s="13"/>
      <c r="E482" s="13"/>
      <c r="F482" s="13"/>
      <c r="G482" s="13"/>
      <c r="H482" s="13"/>
      <c r="I482" s="13"/>
      <c r="J482" s="13"/>
      <c r="K482" s="13"/>
      <c r="L482" s="13"/>
      <c r="M482" s="13"/>
      <c r="N482" s="13"/>
      <c r="O482" s="13"/>
      <c r="P482" s="13"/>
      <c r="Q482" s="13"/>
    </row>
    <row r="483" spans="2:17">
      <c r="B483" s="13"/>
      <c r="C483" s="13"/>
      <c r="D483" s="13"/>
      <c r="E483" s="13"/>
      <c r="F483" s="13"/>
      <c r="G483" s="13"/>
      <c r="H483" s="13"/>
      <c r="I483" s="13"/>
      <c r="J483" s="13"/>
      <c r="K483" s="13"/>
      <c r="L483" s="13"/>
      <c r="M483" s="13"/>
      <c r="N483" s="13"/>
      <c r="O483" s="13"/>
      <c r="P483" s="13"/>
      <c r="Q483" s="13"/>
    </row>
    <row r="484" spans="2:17">
      <c r="B484" s="13"/>
      <c r="C484" s="13"/>
      <c r="D484" s="13"/>
      <c r="E484" s="13"/>
      <c r="F484" s="13"/>
      <c r="G484" s="13"/>
      <c r="H484" s="13"/>
      <c r="I484" s="13"/>
      <c r="J484" s="13"/>
      <c r="K484" s="13"/>
      <c r="L484" s="13"/>
      <c r="M484" s="13"/>
      <c r="N484" s="13"/>
      <c r="O484" s="13"/>
      <c r="P484" s="13"/>
      <c r="Q484" s="13"/>
    </row>
    <row r="485" spans="2:17">
      <c r="B485" s="13"/>
      <c r="C485" s="13"/>
      <c r="D485" s="13"/>
      <c r="E485" s="13"/>
      <c r="F485" s="13"/>
      <c r="G485" s="13"/>
      <c r="H485" s="13"/>
      <c r="I485" s="13"/>
      <c r="J485" s="13"/>
      <c r="K485" s="13"/>
      <c r="L485" s="13"/>
      <c r="M485" s="13"/>
      <c r="N485" s="13"/>
      <c r="O485" s="13"/>
      <c r="P485" s="13"/>
      <c r="Q485" s="13"/>
    </row>
    <row r="486" spans="2:17">
      <c r="B486" s="13"/>
      <c r="C486" s="13"/>
      <c r="D486" s="13"/>
      <c r="E486" s="13"/>
      <c r="F486" s="13"/>
      <c r="G486" s="13"/>
      <c r="H486" s="13"/>
      <c r="I486" s="13"/>
      <c r="J486" s="13"/>
      <c r="K486" s="13"/>
      <c r="L486" s="13"/>
      <c r="M486" s="13"/>
      <c r="N486" s="13"/>
      <c r="O486" s="13"/>
      <c r="P486" s="13"/>
      <c r="Q486" s="13"/>
    </row>
    <row r="487" spans="2:17">
      <c r="B487" s="13"/>
      <c r="C487" s="13"/>
      <c r="D487" s="13"/>
      <c r="E487" s="13"/>
      <c r="F487" s="13"/>
      <c r="G487" s="13"/>
      <c r="H487" s="13"/>
      <c r="I487" s="13"/>
      <c r="J487" s="13"/>
      <c r="K487" s="13"/>
      <c r="L487" s="13"/>
      <c r="M487" s="13"/>
      <c r="N487" s="13"/>
      <c r="O487" s="13"/>
      <c r="P487" s="13"/>
      <c r="Q487" s="13"/>
    </row>
    <row r="488" spans="2:17">
      <c r="B488" s="13"/>
      <c r="C488" s="13"/>
      <c r="D488" s="13"/>
      <c r="E488" s="13"/>
      <c r="F488" s="13"/>
      <c r="G488" s="13"/>
      <c r="H488" s="13"/>
      <c r="I488" s="13"/>
      <c r="J488" s="13"/>
      <c r="K488" s="13"/>
      <c r="L488" s="13"/>
      <c r="M488" s="13"/>
      <c r="N488" s="13"/>
      <c r="O488" s="13"/>
      <c r="P488" s="13"/>
      <c r="Q488" s="13"/>
    </row>
    <row r="489" spans="2:17">
      <c r="B489" s="13"/>
      <c r="C489" s="13"/>
      <c r="D489" s="13"/>
      <c r="E489" s="13"/>
      <c r="F489" s="13"/>
      <c r="G489" s="13"/>
      <c r="H489" s="13"/>
      <c r="I489" s="13"/>
      <c r="J489" s="13"/>
      <c r="K489" s="13"/>
      <c r="L489" s="13"/>
      <c r="M489" s="13"/>
      <c r="N489" s="13"/>
      <c r="O489" s="13"/>
      <c r="P489" s="13"/>
      <c r="Q489" s="13"/>
    </row>
    <row r="490" spans="2:17">
      <c r="B490" s="13"/>
      <c r="C490" s="13"/>
      <c r="D490" s="13"/>
      <c r="E490" s="13"/>
      <c r="F490" s="13"/>
      <c r="G490" s="13"/>
      <c r="H490" s="13"/>
      <c r="I490" s="13"/>
      <c r="J490" s="13"/>
      <c r="K490" s="13"/>
      <c r="L490" s="13"/>
      <c r="M490" s="13"/>
      <c r="N490" s="13"/>
      <c r="O490" s="13"/>
      <c r="P490" s="13"/>
      <c r="Q490" s="13"/>
    </row>
    <row r="491" spans="2:17">
      <c r="B491" s="13"/>
      <c r="C491" s="13"/>
      <c r="D491" s="13"/>
      <c r="E491" s="13"/>
      <c r="F491" s="13"/>
      <c r="G491" s="13"/>
      <c r="H491" s="13"/>
      <c r="I491" s="13"/>
      <c r="J491" s="13"/>
      <c r="K491" s="13"/>
      <c r="L491" s="13"/>
      <c r="M491" s="13"/>
      <c r="N491" s="13"/>
      <c r="O491" s="13"/>
      <c r="P491" s="13"/>
      <c r="Q491" s="13"/>
    </row>
    <row r="492" spans="2:17">
      <c r="B492" s="13"/>
      <c r="C492" s="13"/>
      <c r="D492" s="13"/>
      <c r="E492" s="13"/>
      <c r="F492" s="13"/>
      <c r="G492" s="13"/>
      <c r="H492" s="13"/>
      <c r="I492" s="13"/>
      <c r="J492" s="13"/>
      <c r="K492" s="13"/>
      <c r="L492" s="13"/>
      <c r="M492" s="13"/>
      <c r="N492" s="13"/>
      <c r="O492" s="13"/>
      <c r="P492" s="13"/>
      <c r="Q492" s="13"/>
    </row>
    <row r="493" spans="2:17">
      <c r="B493" s="13"/>
      <c r="C493" s="13"/>
      <c r="D493" s="13"/>
      <c r="E493" s="13"/>
      <c r="F493" s="13"/>
      <c r="G493" s="13"/>
      <c r="H493" s="13"/>
      <c r="I493" s="13"/>
      <c r="J493" s="13"/>
      <c r="K493" s="13"/>
      <c r="L493" s="13"/>
      <c r="M493" s="13"/>
      <c r="N493" s="13"/>
      <c r="O493" s="13"/>
      <c r="P493" s="13"/>
      <c r="Q493" s="13"/>
    </row>
    <row r="494" spans="2:17">
      <c r="B494" s="13"/>
      <c r="C494" s="13"/>
      <c r="D494" s="13"/>
      <c r="E494" s="13"/>
      <c r="F494" s="13"/>
      <c r="G494" s="13"/>
      <c r="H494" s="13"/>
      <c r="I494" s="13"/>
      <c r="J494" s="13"/>
      <c r="K494" s="13"/>
      <c r="L494" s="13"/>
      <c r="M494" s="13"/>
      <c r="N494" s="13"/>
      <c r="O494" s="13"/>
      <c r="P494" s="13"/>
      <c r="Q494" s="13"/>
    </row>
    <row r="495" spans="2:17">
      <c r="B495" s="13"/>
      <c r="C495" s="13"/>
      <c r="D495" s="13"/>
      <c r="E495" s="13"/>
      <c r="F495" s="13"/>
      <c r="G495" s="13"/>
      <c r="H495" s="13"/>
      <c r="I495" s="13"/>
      <c r="J495" s="13"/>
      <c r="K495" s="13"/>
      <c r="L495" s="13"/>
      <c r="M495" s="13"/>
      <c r="N495" s="13"/>
      <c r="O495" s="13"/>
      <c r="P495" s="13"/>
      <c r="Q495" s="13"/>
    </row>
    <row r="496" spans="2:17">
      <c r="B496" s="13"/>
      <c r="C496" s="13"/>
      <c r="D496" s="13"/>
      <c r="E496" s="13"/>
      <c r="F496" s="13"/>
      <c r="G496" s="13"/>
      <c r="H496" s="13"/>
      <c r="I496" s="13"/>
      <c r="J496" s="13"/>
      <c r="K496" s="13"/>
      <c r="L496" s="13"/>
      <c r="M496" s="13"/>
      <c r="N496" s="13"/>
      <c r="O496" s="13"/>
      <c r="P496" s="13"/>
      <c r="Q496" s="13"/>
    </row>
    <row r="497" spans="2:17">
      <c r="B497" s="13"/>
      <c r="C497" s="13"/>
      <c r="D497" s="13"/>
      <c r="E497" s="13"/>
      <c r="F497" s="13"/>
      <c r="G497" s="13"/>
      <c r="H497" s="13"/>
      <c r="I497" s="13"/>
      <c r="J497" s="13"/>
      <c r="K497" s="13"/>
      <c r="L497" s="13"/>
      <c r="M497" s="13"/>
      <c r="N497" s="13"/>
      <c r="O497" s="13"/>
      <c r="P497" s="13"/>
      <c r="Q497" s="13"/>
    </row>
    <row r="498" spans="2:17">
      <c r="B498" s="13"/>
      <c r="C498" s="13"/>
      <c r="D498" s="13"/>
      <c r="E498" s="13"/>
      <c r="F498" s="13"/>
      <c r="G498" s="13"/>
      <c r="H498" s="13"/>
      <c r="I498" s="13"/>
      <c r="J498" s="13"/>
      <c r="K498" s="13"/>
      <c r="L498" s="13"/>
      <c r="M498" s="13"/>
      <c r="N498" s="13"/>
      <c r="O498" s="13"/>
      <c r="P498" s="13"/>
      <c r="Q498" s="13"/>
    </row>
    <row r="499" spans="2:17">
      <c r="B499" s="13"/>
      <c r="C499" s="13"/>
      <c r="D499" s="13"/>
      <c r="E499" s="13"/>
      <c r="F499" s="13"/>
      <c r="G499" s="13"/>
      <c r="H499" s="13"/>
      <c r="I499" s="13"/>
      <c r="J499" s="13"/>
      <c r="K499" s="13"/>
      <c r="L499" s="13"/>
      <c r="M499" s="13"/>
      <c r="N499" s="13"/>
      <c r="O499" s="13"/>
      <c r="P499" s="13"/>
      <c r="Q499" s="13"/>
    </row>
    <row r="500" spans="2:17">
      <c r="B500" s="13"/>
      <c r="C500" s="13"/>
      <c r="D500" s="13"/>
      <c r="E500" s="13"/>
      <c r="F500" s="13"/>
      <c r="G500" s="13"/>
      <c r="H500" s="13"/>
      <c r="I500" s="13"/>
      <c r="J500" s="13"/>
      <c r="K500" s="13"/>
      <c r="L500" s="13"/>
      <c r="M500" s="13"/>
      <c r="N500" s="13"/>
      <c r="O500" s="13"/>
      <c r="P500" s="13"/>
      <c r="Q500" s="13"/>
    </row>
    <row r="501" spans="2:17">
      <c r="B501" s="13"/>
      <c r="C501" s="13"/>
      <c r="D501" s="13"/>
      <c r="E501" s="13"/>
      <c r="F501" s="13"/>
      <c r="G501" s="13"/>
      <c r="H501" s="13"/>
      <c r="I501" s="13"/>
      <c r="J501" s="13"/>
      <c r="K501" s="13"/>
      <c r="L501" s="13"/>
      <c r="M501" s="13"/>
      <c r="N501" s="13"/>
      <c r="O501" s="13"/>
      <c r="P501" s="13"/>
      <c r="Q501" s="13"/>
    </row>
    <row r="502" spans="2:17">
      <c r="B502" s="13"/>
      <c r="C502" s="13"/>
      <c r="D502" s="13"/>
      <c r="E502" s="13"/>
      <c r="F502" s="13"/>
      <c r="G502" s="13"/>
      <c r="H502" s="13"/>
      <c r="I502" s="13"/>
      <c r="J502" s="13"/>
      <c r="K502" s="13"/>
      <c r="L502" s="13"/>
      <c r="M502" s="13"/>
      <c r="N502" s="13"/>
      <c r="O502" s="13"/>
      <c r="P502" s="13"/>
      <c r="Q502" s="13"/>
    </row>
    <row r="503" spans="2:17">
      <c r="B503" s="13"/>
      <c r="C503" s="13"/>
      <c r="D503" s="13"/>
      <c r="E503" s="13"/>
      <c r="F503" s="13"/>
      <c r="G503" s="13"/>
      <c r="H503" s="13"/>
      <c r="I503" s="13"/>
      <c r="J503" s="13"/>
      <c r="K503" s="13"/>
      <c r="L503" s="13"/>
      <c r="M503" s="13"/>
      <c r="N503" s="13"/>
      <c r="O503" s="13"/>
      <c r="P503" s="13"/>
      <c r="Q503" s="13"/>
    </row>
    <row r="504" spans="2:17">
      <c r="B504" s="13"/>
      <c r="C504" s="13"/>
      <c r="D504" s="13"/>
      <c r="E504" s="13"/>
      <c r="F504" s="13"/>
      <c r="G504" s="13"/>
      <c r="H504" s="13"/>
      <c r="I504" s="13"/>
      <c r="J504" s="13"/>
      <c r="K504" s="13"/>
      <c r="L504" s="13"/>
      <c r="M504" s="13"/>
      <c r="N504" s="13"/>
      <c r="O504" s="13"/>
      <c r="P504" s="13"/>
      <c r="Q504" s="13"/>
    </row>
    <row r="505" spans="2:17">
      <c r="B505" s="13"/>
      <c r="C505" s="13"/>
      <c r="D505" s="13"/>
      <c r="E505" s="13"/>
      <c r="F505" s="13"/>
      <c r="G505" s="13"/>
      <c r="H505" s="13"/>
      <c r="I505" s="13"/>
      <c r="J505" s="13"/>
      <c r="K505" s="13"/>
      <c r="L505" s="13"/>
      <c r="M505" s="13"/>
      <c r="N505" s="13"/>
      <c r="O505" s="13"/>
      <c r="P505" s="13"/>
      <c r="Q505" s="13"/>
    </row>
    <row r="506" spans="2:17">
      <c r="B506" s="13"/>
      <c r="C506" s="13"/>
      <c r="D506" s="13"/>
      <c r="E506" s="13"/>
      <c r="F506" s="13"/>
      <c r="G506" s="13"/>
      <c r="H506" s="13"/>
      <c r="I506" s="13"/>
      <c r="J506" s="13"/>
      <c r="K506" s="13"/>
      <c r="L506" s="13"/>
      <c r="M506" s="13"/>
      <c r="N506" s="13"/>
      <c r="O506" s="13"/>
      <c r="P506" s="13"/>
      <c r="Q506" s="13"/>
    </row>
    <row r="507" spans="2:17">
      <c r="B507" s="13"/>
      <c r="C507" s="13"/>
      <c r="D507" s="13"/>
      <c r="E507" s="13"/>
      <c r="F507" s="13"/>
      <c r="G507" s="13"/>
      <c r="H507" s="13"/>
      <c r="I507" s="13"/>
      <c r="J507" s="13"/>
      <c r="K507" s="13"/>
      <c r="L507" s="13"/>
      <c r="M507" s="13"/>
      <c r="N507" s="13"/>
      <c r="O507" s="13"/>
      <c r="P507" s="13"/>
      <c r="Q507" s="13"/>
    </row>
    <row r="508" spans="2:17">
      <c r="B508" s="13"/>
      <c r="C508" s="13"/>
      <c r="D508" s="13"/>
      <c r="E508" s="13"/>
      <c r="F508" s="13"/>
      <c r="G508" s="13"/>
      <c r="H508" s="13"/>
      <c r="I508" s="13"/>
      <c r="J508" s="13"/>
      <c r="K508" s="13"/>
      <c r="L508" s="13"/>
      <c r="M508" s="13"/>
      <c r="N508" s="13"/>
      <c r="O508" s="13"/>
      <c r="P508" s="13"/>
      <c r="Q508" s="13"/>
    </row>
    <row r="509" spans="2:17">
      <c r="B509" s="13"/>
      <c r="C509" s="13"/>
      <c r="D509" s="13"/>
      <c r="E509" s="13"/>
      <c r="F509" s="13"/>
      <c r="G509" s="13"/>
      <c r="H509" s="13"/>
      <c r="I509" s="13"/>
      <c r="J509" s="13"/>
      <c r="K509" s="13"/>
      <c r="L509" s="13"/>
      <c r="M509" s="13"/>
      <c r="N509" s="13"/>
      <c r="O509" s="13"/>
      <c r="P509" s="13"/>
      <c r="Q509" s="13"/>
    </row>
    <row r="510" spans="2:17">
      <c r="B510" s="13"/>
      <c r="C510" s="13"/>
      <c r="D510" s="13"/>
      <c r="E510" s="13"/>
      <c r="F510" s="13"/>
      <c r="G510" s="13"/>
      <c r="H510" s="13"/>
      <c r="I510" s="13"/>
      <c r="J510" s="13"/>
      <c r="K510" s="13"/>
      <c r="L510" s="13"/>
      <c r="M510" s="13"/>
      <c r="N510" s="13"/>
      <c r="O510" s="13"/>
      <c r="P510" s="13"/>
      <c r="Q510" s="13"/>
    </row>
    <row r="511" spans="2:17">
      <c r="B511" s="13"/>
      <c r="C511" s="13"/>
      <c r="D511" s="13"/>
      <c r="E511" s="13"/>
      <c r="F511" s="13"/>
      <c r="G511" s="13"/>
      <c r="H511" s="13"/>
      <c r="I511" s="13"/>
      <c r="J511" s="13"/>
      <c r="K511" s="13"/>
      <c r="L511" s="13"/>
      <c r="M511" s="13"/>
      <c r="N511" s="13"/>
      <c r="O511" s="13"/>
      <c r="P511" s="13"/>
      <c r="Q511" s="13"/>
    </row>
    <row r="512" spans="2:17">
      <c r="B512" s="13"/>
      <c r="C512" s="13"/>
      <c r="D512" s="13"/>
      <c r="E512" s="13"/>
      <c r="F512" s="13"/>
      <c r="G512" s="13"/>
      <c r="H512" s="13"/>
      <c r="I512" s="13"/>
      <c r="J512" s="13"/>
      <c r="K512" s="13"/>
      <c r="L512" s="13"/>
      <c r="M512" s="13"/>
      <c r="N512" s="13"/>
      <c r="O512" s="13"/>
      <c r="P512" s="13"/>
      <c r="Q512" s="13"/>
    </row>
    <row r="513" spans="2:17">
      <c r="B513" s="13"/>
      <c r="C513" s="13"/>
      <c r="D513" s="13"/>
      <c r="E513" s="13"/>
      <c r="F513" s="13"/>
      <c r="G513" s="13"/>
      <c r="H513" s="13"/>
      <c r="I513" s="13"/>
      <c r="J513" s="13"/>
      <c r="K513" s="13"/>
      <c r="L513" s="13"/>
      <c r="M513" s="13"/>
      <c r="N513" s="13"/>
      <c r="O513" s="13"/>
      <c r="P513" s="13"/>
      <c r="Q513" s="13"/>
    </row>
    <row r="514" spans="2:17">
      <c r="B514" s="13"/>
      <c r="C514" s="13"/>
      <c r="D514" s="13"/>
      <c r="E514" s="13"/>
      <c r="F514" s="13"/>
      <c r="G514" s="13"/>
      <c r="H514" s="13"/>
      <c r="I514" s="13"/>
      <c r="J514" s="13"/>
      <c r="K514" s="13"/>
      <c r="L514" s="13"/>
      <c r="M514" s="13"/>
      <c r="N514" s="13"/>
      <c r="O514" s="13"/>
      <c r="P514" s="13"/>
      <c r="Q514" s="13"/>
    </row>
    <row r="515" spans="2:17">
      <c r="B515" s="13"/>
      <c r="C515" s="13"/>
      <c r="D515" s="13"/>
      <c r="E515" s="13"/>
      <c r="F515" s="13"/>
      <c r="G515" s="13"/>
      <c r="H515" s="13"/>
      <c r="I515" s="13"/>
      <c r="J515" s="13"/>
      <c r="K515" s="13"/>
      <c r="L515" s="13"/>
      <c r="M515" s="13"/>
      <c r="N515" s="13"/>
      <c r="O515" s="13"/>
      <c r="P515" s="13"/>
      <c r="Q515" s="13"/>
    </row>
    <row r="516" spans="2:17">
      <c r="B516" s="13"/>
      <c r="C516" s="13"/>
      <c r="D516" s="13"/>
      <c r="E516" s="13"/>
      <c r="F516" s="13"/>
      <c r="G516" s="13"/>
      <c r="H516" s="13"/>
      <c r="I516" s="13"/>
      <c r="J516" s="13"/>
      <c r="K516" s="13"/>
      <c r="L516" s="13"/>
      <c r="M516" s="13"/>
      <c r="N516" s="13"/>
      <c r="O516" s="13"/>
      <c r="P516" s="13"/>
      <c r="Q516" s="13"/>
    </row>
    <row r="517" spans="2:17">
      <c r="B517" s="13"/>
      <c r="C517" s="13"/>
      <c r="D517" s="13"/>
      <c r="E517" s="13"/>
      <c r="F517" s="13"/>
      <c r="G517" s="13"/>
      <c r="H517" s="13"/>
      <c r="I517" s="13"/>
      <c r="J517" s="13"/>
      <c r="K517" s="13"/>
      <c r="L517" s="13"/>
      <c r="M517" s="13"/>
      <c r="N517" s="13"/>
      <c r="O517" s="13"/>
      <c r="P517" s="13"/>
      <c r="Q517" s="13"/>
    </row>
    <row r="518" spans="2:17">
      <c r="B518" s="13"/>
      <c r="C518" s="13"/>
      <c r="D518" s="13"/>
      <c r="E518" s="13"/>
      <c r="F518" s="13"/>
      <c r="G518" s="13"/>
      <c r="H518" s="13"/>
      <c r="I518" s="13"/>
      <c r="J518" s="13"/>
      <c r="K518" s="13"/>
      <c r="L518" s="13"/>
      <c r="M518" s="13"/>
      <c r="N518" s="13"/>
      <c r="O518" s="13"/>
      <c r="P518" s="13"/>
      <c r="Q518" s="13"/>
    </row>
    <row r="519" spans="2:17">
      <c r="B519" s="13"/>
      <c r="C519" s="13"/>
      <c r="D519" s="13"/>
      <c r="E519" s="13"/>
      <c r="F519" s="13"/>
      <c r="G519" s="13"/>
      <c r="H519" s="13"/>
      <c r="I519" s="13"/>
      <c r="J519" s="13"/>
      <c r="K519" s="13"/>
      <c r="L519" s="13"/>
      <c r="M519" s="13"/>
      <c r="N519" s="13"/>
      <c r="O519" s="13"/>
      <c r="P519" s="13"/>
      <c r="Q519" s="13"/>
    </row>
    <row r="520" spans="2:17">
      <c r="B520" s="13"/>
      <c r="C520" s="13"/>
      <c r="D520" s="13"/>
      <c r="E520" s="13"/>
      <c r="F520" s="13"/>
      <c r="G520" s="13"/>
      <c r="H520" s="13"/>
      <c r="I520" s="13"/>
      <c r="J520" s="13"/>
      <c r="K520" s="13"/>
      <c r="L520" s="13"/>
      <c r="M520" s="13"/>
      <c r="N520" s="13"/>
      <c r="O520" s="13"/>
      <c r="P520" s="13"/>
      <c r="Q520" s="13"/>
    </row>
    <row r="521" spans="2:17">
      <c r="B521" s="13"/>
      <c r="C521" s="13"/>
      <c r="D521" s="13"/>
      <c r="E521" s="13"/>
      <c r="F521" s="13"/>
      <c r="G521" s="13"/>
      <c r="H521" s="13"/>
      <c r="I521" s="13"/>
      <c r="J521" s="13"/>
      <c r="K521" s="13"/>
      <c r="L521" s="13"/>
      <c r="M521" s="13"/>
      <c r="N521" s="13"/>
      <c r="O521" s="13"/>
      <c r="P521" s="13"/>
      <c r="Q521" s="13"/>
    </row>
    <row r="522" spans="2:17">
      <c r="B522" s="13"/>
      <c r="C522" s="13"/>
      <c r="D522" s="13"/>
      <c r="E522" s="13"/>
      <c r="F522" s="13"/>
      <c r="G522" s="13"/>
      <c r="H522" s="13"/>
      <c r="I522" s="13"/>
      <c r="J522" s="13"/>
      <c r="K522" s="13"/>
      <c r="L522" s="13"/>
      <c r="M522" s="13"/>
      <c r="N522" s="13"/>
      <c r="O522" s="13"/>
      <c r="P522" s="13"/>
      <c r="Q522" s="13"/>
    </row>
    <row r="523" spans="2:17">
      <c r="B523" s="13"/>
      <c r="C523" s="13"/>
      <c r="D523" s="13"/>
      <c r="E523" s="13"/>
      <c r="F523" s="13"/>
      <c r="G523" s="13"/>
      <c r="H523" s="13"/>
      <c r="I523" s="13"/>
      <c r="J523" s="13"/>
      <c r="K523" s="13"/>
      <c r="L523" s="13"/>
      <c r="M523" s="13"/>
      <c r="N523" s="13"/>
      <c r="O523" s="13"/>
      <c r="P523" s="13"/>
      <c r="Q523" s="13"/>
    </row>
    <row r="524" spans="2:17">
      <c r="B524" s="13"/>
      <c r="C524" s="13"/>
      <c r="D524" s="13"/>
      <c r="E524" s="13"/>
      <c r="F524" s="13"/>
      <c r="G524" s="13"/>
      <c r="H524" s="13"/>
      <c r="I524" s="13"/>
      <c r="J524" s="13"/>
      <c r="K524" s="13"/>
      <c r="L524" s="13"/>
      <c r="M524" s="13"/>
      <c r="N524" s="13"/>
      <c r="O524" s="13"/>
      <c r="P524" s="13"/>
      <c r="Q524" s="13"/>
    </row>
    <row r="525" spans="2:17">
      <c r="B525" s="13"/>
      <c r="C525" s="13"/>
      <c r="D525" s="13"/>
      <c r="E525" s="13"/>
      <c r="F525" s="13"/>
      <c r="G525" s="13"/>
      <c r="H525" s="13"/>
      <c r="I525" s="13"/>
      <c r="J525" s="13"/>
      <c r="K525" s="13"/>
      <c r="L525" s="13"/>
      <c r="M525" s="13"/>
      <c r="N525" s="13"/>
      <c r="O525" s="13"/>
      <c r="P525" s="13"/>
      <c r="Q525" s="13"/>
    </row>
    <row r="526" spans="2:17">
      <c r="B526" s="13"/>
      <c r="C526" s="13"/>
      <c r="D526" s="13"/>
      <c r="E526" s="13"/>
      <c r="F526" s="13"/>
      <c r="G526" s="13"/>
      <c r="H526" s="13"/>
      <c r="I526" s="13"/>
      <c r="J526" s="13"/>
      <c r="K526" s="13"/>
      <c r="L526" s="13"/>
      <c r="M526" s="13"/>
      <c r="N526" s="13"/>
      <c r="O526" s="13"/>
      <c r="P526" s="13"/>
      <c r="Q526" s="13"/>
    </row>
    <row r="527" spans="2:17">
      <c r="B527" s="13"/>
      <c r="C527" s="13"/>
      <c r="D527" s="13"/>
      <c r="E527" s="13"/>
      <c r="F527" s="13"/>
      <c r="G527" s="13"/>
      <c r="H527" s="13"/>
      <c r="I527" s="13"/>
      <c r="J527" s="13"/>
      <c r="K527" s="13"/>
      <c r="L527" s="13"/>
      <c r="M527" s="13"/>
      <c r="N527" s="13"/>
      <c r="O527" s="13"/>
      <c r="P527" s="13"/>
      <c r="Q527" s="13"/>
    </row>
    <row r="528" spans="2:17">
      <c r="B528" s="13"/>
      <c r="C528" s="13"/>
      <c r="D528" s="13"/>
      <c r="E528" s="13"/>
      <c r="F528" s="13"/>
      <c r="G528" s="13"/>
      <c r="H528" s="13"/>
      <c r="I528" s="13"/>
      <c r="J528" s="13"/>
      <c r="K528" s="13"/>
      <c r="L528" s="13"/>
      <c r="M528" s="13"/>
      <c r="N528" s="13"/>
      <c r="O528" s="13"/>
      <c r="P528" s="13"/>
      <c r="Q528" s="13"/>
    </row>
    <row r="529" spans="2:17">
      <c r="B529" s="13"/>
      <c r="C529" s="13"/>
      <c r="D529" s="13"/>
      <c r="E529" s="13"/>
      <c r="F529" s="13"/>
      <c r="G529" s="13"/>
      <c r="H529" s="13"/>
      <c r="I529" s="13"/>
      <c r="J529" s="13"/>
      <c r="K529" s="13"/>
      <c r="L529" s="13"/>
      <c r="M529" s="13"/>
      <c r="N529" s="13"/>
      <c r="O529" s="13"/>
      <c r="P529" s="13"/>
      <c r="Q529" s="13"/>
    </row>
    <row r="530" spans="2:17">
      <c r="B530" s="13"/>
      <c r="C530" s="13"/>
      <c r="D530" s="13"/>
      <c r="E530" s="13"/>
      <c r="F530" s="13"/>
      <c r="G530" s="13"/>
      <c r="H530" s="13"/>
      <c r="I530" s="13"/>
      <c r="J530" s="13"/>
      <c r="K530" s="13"/>
      <c r="L530" s="13"/>
      <c r="M530" s="13"/>
      <c r="N530" s="13"/>
      <c r="O530" s="13"/>
      <c r="P530" s="13"/>
      <c r="Q530" s="13"/>
    </row>
    <row r="531" spans="2:17">
      <c r="B531" s="13"/>
      <c r="C531" s="13"/>
      <c r="D531" s="13"/>
      <c r="E531" s="13"/>
      <c r="F531" s="13"/>
      <c r="G531" s="13"/>
      <c r="H531" s="13"/>
      <c r="I531" s="13"/>
      <c r="J531" s="13"/>
      <c r="K531" s="13"/>
      <c r="L531" s="13"/>
      <c r="M531" s="13"/>
      <c r="N531" s="13"/>
      <c r="O531" s="13"/>
      <c r="P531" s="13"/>
      <c r="Q531" s="13"/>
    </row>
    <row r="532" spans="2:17">
      <c r="B532" s="13"/>
      <c r="C532" s="13"/>
      <c r="D532" s="13"/>
      <c r="E532" s="13"/>
      <c r="F532" s="13"/>
      <c r="G532" s="13"/>
      <c r="H532" s="13"/>
      <c r="I532" s="13"/>
      <c r="J532" s="13"/>
      <c r="K532" s="13"/>
      <c r="L532" s="13"/>
      <c r="M532" s="13"/>
      <c r="N532" s="13"/>
      <c r="O532" s="13"/>
      <c r="P532" s="13"/>
      <c r="Q532" s="13"/>
    </row>
    <row r="533" spans="2:17">
      <c r="B533" s="13"/>
      <c r="C533" s="13"/>
      <c r="D533" s="13"/>
      <c r="E533" s="13"/>
      <c r="F533" s="13"/>
      <c r="G533" s="13"/>
      <c r="H533" s="13"/>
      <c r="I533" s="13"/>
      <c r="J533" s="13"/>
      <c r="K533" s="13"/>
      <c r="L533" s="13"/>
      <c r="M533" s="13"/>
      <c r="N533" s="13"/>
      <c r="O533" s="13"/>
      <c r="P533" s="13"/>
      <c r="Q533" s="13"/>
    </row>
    <row r="534" spans="2:17">
      <c r="B534" s="13"/>
      <c r="C534" s="13"/>
      <c r="D534" s="13"/>
      <c r="E534" s="13"/>
      <c r="F534" s="13"/>
      <c r="G534" s="13"/>
      <c r="H534" s="13"/>
      <c r="I534" s="13"/>
      <c r="J534" s="13"/>
      <c r="K534" s="13"/>
      <c r="L534" s="13"/>
      <c r="M534" s="13"/>
      <c r="N534" s="13"/>
      <c r="O534" s="13"/>
      <c r="P534" s="13"/>
      <c r="Q534" s="13"/>
    </row>
    <row r="535" spans="2:17">
      <c r="B535" s="13"/>
      <c r="C535" s="13"/>
      <c r="D535" s="13"/>
      <c r="E535" s="13"/>
      <c r="F535" s="13"/>
      <c r="G535" s="13"/>
      <c r="H535" s="13"/>
      <c r="I535" s="13"/>
      <c r="J535" s="13"/>
      <c r="K535" s="13"/>
      <c r="L535" s="13"/>
      <c r="M535" s="13"/>
      <c r="N535" s="13"/>
      <c r="O535" s="13"/>
      <c r="P535" s="13"/>
      <c r="Q535" s="13"/>
    </row>
    <row r="536" spans="2:17">
      <c r="B536" s="13"/>
      <c r="C536" s="13"/>
      <c r="D536" s="13"/>
      <c r="E536" s="13"/>
      <c r="F536" s="13"/>
      <c r="G536" s="13"/>
      <c r="H536" s="13"/>
      <c r="I536" s="13"/>
      <c r="J536" s="13"/>
      <c r="K536" s="13"/>
      <c r="L536" s="13"/>
      <c r="M536" s="13"/>
      <c r="N536" s="13"/>
      <c r="O536" s="13"/>
      <c r="P536" s="13"/>
      <c r="Q536" s="13"/>
    </row>
    <row r="537" spans="2:17">
      <c r="B537" s="13"/>
      <c r="C537" s="13"/>
      <c r="D537" s="13"/>
      <c r="E537" s="13"/>
      <c r="F537" s="13"/>
      <c r="G537" s="13"/>
      <c r="H537" s="13"/>
      <c r="I537" s="13"/>
      <c r="J537" s="13"/>
      <c r="K537" s="13"/>
      <c r="L537" s="13"/>
      <c r="M537" s="13"/>
      <c r="N537" s="13"/>
      <c r="O537" s="13"/>
      <c r="P537" s="13"/>
      <c r="Q537" s="13"/>
    </row>
    <row r="538" spans="2:17">
      <c r="B538" s="13"/>
      <c r="C538" s="13"/>
      <c r="D538" s="13"/>
      <c r="E538" s="13"/>
      <c r="F538" s="13"/>
      <c r="G538" s="13"/>
      <c r="H538" s="13"/>
      <c r="I538" s="13"/>
      <c r="J538" s="13"/>
      <c r="K538" s="13"/>
      <c r="L538" s="13"/>
      <c r="M538" s="13"/>
      <c r="N538" s="13"/>
      <c r="O538" s="13"/>
      <c r="P538" s="13"/>
      <c r="Q538" s="13"/>
    </row>
    <row r="539" spans="2:17">
      <c r="B539" s="13"/>
      <c r="C539" s="13"/>
      <c r="D539" s="13"/>
      <c r="E539" s="13"/>
      <c r="F539" s="13"/>
      <c r="G539" s="13"/>
      <c r="H539" s="13"/>
      <c r="I539" s="13"/>
      <c r="J539" s="13"/>
      <c r="K539" s="13"/>
      <c r="L539" s="13"/>
      <c r="M539" s="13"/>
      <c r="N539" s="13"/>
      <c r="O539" s="13"/>
      <c r="P539" s="13"/>
      <c r="Q539" s="13"/>
    </row>
    <row r="540" spans="2:17">
      <c r="B540" s="13"/>
      <c r="C540" s="13"/>
      <c r="D540" s="13"/>
      <c r="E540" s="13"/>
      <c r="F540" s="13"/>
      <c r="G540" s="13"/>
      <c r="H540" s="13"/>
      <c r="I540" s="13"/>
      <c r="J540" s="13"/>
      <c r="K540" s="13"/>
      <c r="L540" s="13"/>
      <c r="M540" s="13"/>
      <c r="N540" s="13"/>
      <c r="O540" s="13"/>
      <c r="P540" s="13"/>
      <c r="Q540" s="13"/>
    </row>
    <row r="541" spans="2:17">
      <c r="B541" s="13"/>
      <c r="C541" s="13"/>
      <c r="D541" s="13"/>
      <c r="E541" s="13"/>
      <c r="F541" s="13"/>
      <c r="G541" s="13"/>
      <c r="H541" s="13"/>
      <c r="I541" s="13"/>
      <c r="J541" s="13"/>
      <c r="K541" s="13"/>
      <c r="L541" s="13"/>
      <c r="M541" s="13"/>
      <c r="N541" s="13"/>
      <c r="O541" s="13"/>
      <c r="P541" s="13"/>
      <c r="Q541" s="13"/>
    </row>
    <row r="542" spans="2:17">
      <c r="B542" s="13"/>
      <c r="C542" s="13"/>
      <c r="D542" s="13"/>
      <c r="E542" s="13"/>
      <c r="F542" s="13"/>
      <c r="G542" s="13"/>
      <c r="H542" s="13"/>
      <c r="I542" s="13"/>
      <c r="J542" s="13"/>
      <c r="K542" s="13"/>
      <c r="L542" s="13"/>
      <c r="M542" s="13"/>
      <c r="N542" s="13"/>
      <c r="O542" s="13"/>
      <c r="P542" s="13"/>
      <c r="Q542" s="13"/>
    </row>
    <row r="543" spans="2:17">
      <c r="B543" s="13"/>
      <c r="C543" s="13"/>
      <c r="D543" s="13"/>
      <c r="E543" s="13"/>
      <c r="F543" s="13"/>
      <c r="G543" s="13"/>
      <c r="H543" s="13"/>
      <c r="I543" s="13"/>
      <c r="J543" s="13"/>
      <c r="K543" s="13"/>
      <c r="L543" s="13"/>
      <c r="M543" s="13"/>
      <c r="N543" s="13"/>
      <c r="O543" s="13"/>
      <c r="P543" s="13"/>
      <c r="Q543" s="13"/>
    </row>
    <row r="544" spans="2:17">
      <c r="B544" s="13"/>
      <c r="C544" s="13"/>
      <c r="D544" s="13"/>
      <c r="E544" s="13"/>
      <c r="F544" s="13"/>
      <c r="G544" s="13"/>
      <c r="H544" s="13"/>
      <c r="I544" s="13"/>
      <c r="J544" s="13"/>
      <c r="K544" s="13"/>
      <c r="L544" s="13"/>
      <c r="M544" s="13"/>
      <c r="N544" s="13"/>
      <c r="O544" s="13"/>
      <c r="P544" s="13"/>
      <c r="Q544" s="13"/>
    </row>
    <row r="545" spans="2:17">
      <c r="B545" s="13"/>
      <c r="C545" s="13"/>
      <c r="D545" s="13"/>
      <c r="E545" s="13"/>
      <c r="F545" s="13"/>
      <c r="G545" s="13"/>
      <c r="H545" s="13"/>
      <c r="I545" s="13"/>
      <c r="J545" s="13"/>
      <c r="K545" s="13"/>
      <c r="L545" s="13"/>
      <c r="M545" s="13"/>
      <c r="N545" s="13"/>
      <c r="O545" s="13"/>
      <c r="P545" s="13"/>
      <c r="Q545" s="13"/>
    </row>
    <row r="546" spans="2:17">
      <c r="B546" s="13"/>
      <c r="C546" s="13"/>
      <c r="D546" s="13"/>
      <c r="E546" s="13"/>
      <c r="F546" s="13"/>
      <c r="G546" s="13"/>
      <c r="H546" s="13"/>
      <c r="I546" s="13"/>
      <c r="J546" s="13"/>
      <c r="K546" s="13"/>
      <c r="L546" s="13"/>
      <c r="M546" s="13"/>
      <c r="N546" s="13"/>
      <c r="O546" s="13"/>
      <c r="P546" s="13"/>
      <c r="Q546" s="13"/>
    </row>
    <row r="547" spans="2:17">
      <c r="B547" s="13"/>
      <c r="C547" s="13"/>
      <c r="D547" s="13"/>
      <c r="E547" s="13"/>
      <c r="F547" s="13"/>
      <c r="G547" s="13"/>
      <c r="H547" s="13"/>
      <c r="I547" s="13"/>
      <c r="J547" s="13"/>
      <c r="K547" s="13"/>
      <c r="L547" s="13"/>
      <c r="M547" s="13"/>
      <c r="N547" s="13"/>
      <c r="O547" s="13"/>
      <c r="P547" s="13"/>
      <c r="Q547" s="13"/>
    </row>
    <row r="548" spans="2:17">
      <c r="B548" s="13"/>
      <c r="C548" s="13"/>
      <c r="D548" s="13"/>
      <c r="E548" s="13"/>
      <c r="F548" s="13"/>
      <c r="G548" s="13"/>
      <c r="H548" s="13"/>
      <c r="I548" s="13"/>
      <c r="J548" s="13"/>
      <c r="K548" s="13"/>
      <c r="L548" s="13"/>
      <c r="M548" s="13"/>
      <c r="N548" s="13"/>
      <c r="O548" s="13"/>
      <c r="P548" s="13"/>
      <c r="Q548" s="13"/>
    </row>
    <row r="549" spans="2:17">
      <c r="B549" s="13"/>
      <c r="C549" s="13"/>
      <c r="D549" s="13"/>
      <c r="E549" s="13"/>
      <c r="F549" s="13"/>
      <c r="G549" s="13"/>
      <c r="H549" s="13"/>
      <c r="I549" s="13"/>
      <c r="J549" s="13"/>
      <c r="K549" s="13"/>
      <c r="L549" s="13"/>
      <c r="M549" s="13"/>
      <c r="N549" s="13"/>
      <c r="O549" s="13"/>
      <c r="P549" s="13"/>
      <c r="Q549" s="13"/>
    </row>
    <row r="550" spans="2:17">
      <c r="B550" s="13"/>
      <c r="C550" s="13"/>
      <c r="D550" s="13"/>
      <c r="E550" s="13"/>
      <c r="F550" s="13"/>
      <c r="G550" s="13"/>
      <c r="H550" s="13"/>
      <c r="I550" s="13"/>
      <c r="J550" s="13"/>
      <c r="K550" s="13"/>
      <c r="L550" s="13"/>
      <c r="M550" s="13"/>
      <c r="N550" s="13"/>
      <c r="O550" s="13"/>
      <c r="P550" s="13"/>
      <c r="Q550" s="13"/>
    </row>
    <row r="551" spans="2:17">
      <c r="B551" s="13"/>
      <c r="C551" s="13"/>
      <c r="D551" s="13"/>
      <c r="E551" s="13"/>
      <c r="F551" s="13"/>
      <c r="G551" s="13"/>
      <c r="H551" s="13"/>
      <c r="I551" s="13"/>
      <c r="J551" s="13"/>
      <c r="K551" s="13"/>
      <c r="L551" s="13"/>
      <c r="M551" s="13"/>
      <c r="N551" s="13"/>
      <c r="O551" s="13"/>
      <c r="P551" s="13"/>
      <c r="Q551" s="13"/>
    </row>
    <row r="552" spans="2:17">
      <c r="B552" s="13"/>
      <c r="C552" s="13"/>
      <c r="D552" s="13"/>
      <c r="E552" s="13"/>
      <c r="F552" s="13"/>
      <c r="G552" s="13"/>
      <c r="H552" s="13"/>
      <c r="I552" s="13"/>
      <c r="J552" s="13"/>
      <c r="K552" s="13"/>
      <c r="L552" s="13"/>
      <c r="M552" s="13"/>
      <c r="N552" s="13"/>
      <c r="O552" s="13"/>
      <c r="P552" s="13"/>
      <c r="Q552" s="13"/>
    </row>
    <row r="553" spans="2:17">
      <c r="B553" s="13"/>
      <c r="C553" s="13"/>
      <c r="D553" s="13"/>
      <c r="E553" s="13"/>
      <c r="F553" s="13"/>
      <c r="G553" s="13"/>
      <c r="H553" s="13"/>
      <c r="I553" s="13"/>
      <c r="J553" s="13"/>
      <c r="K553" s="13"/>
      <c r="L553" s="13"/>
      <c r="M553" s="13"/>
      <c r="N553" s="13"/>
      <c r="O553" s="13"/>
      <c r="P553" s="13"/>
      <c r="Q553" s="13"/>
    </row>
    <row r="554" spans="2:17">
      <c r="B554" s="13"/>
      <c r="C554" s="13"/>
      <c r="D554" s="13"/>
      <c r="E554" s="13"/>
      <c r="F554" s="13"/>
      <c r="G554" s="13"/>
      <c r="H554" s="13"/>
      <c r="I554" s="13"/>
      <c r="J554" s="13"/>
      <c r="K554" s="13"/>
      <c r="L554" s="13"/>
      <c r="M554" s="13"/>
      <c r="N554" s="13"/>
      <c r="O554" s="13"/>
      <c r="P554" s="13"/>
      <c r="Q554" s="13"/>
    </row>
    <row r="555" spans="2:17">
      <c r="B555" s="13"/>
      <c r="C555" s="13"/>
      <c r="D555" s="13"/>
      <c r="E555" s="13"/>
      <c r="F555" s="13"/>
      <c r="G555" s="13"/>
      <c r="H555" s="13"/>
      <c r="I555" s="13"/>
      <c r="J555" s="13"/>
      <c r="K555" s="13"/>
      <c r="L555" s="13"/>
      <c r="M555" s="13"/>
      <c r="N555" s="13"/>
      <c r="O555" s="13"/>
      <c r="P555" s="13"/>
      <c r="Q555" s="13"/>
    </row>
    <row r="556" spans="2:17">
      <c r="B556" s="13"/>
      <c r="C556" s="13"/>
      <c r="D556" s="13"/>
      <c r="E556" s="13"/>
      <c r="F556" s="13"/>
      <c r="G556" s="13"/>
      <c r="H556" s="13"/>
      <c r="I556" s="13"/>
      <c r="J556" s="13"/>
      <c r="K556" s="13"/>
      <c r="L556" s="13"/>
      <c r="M556" s="13"/>
      <c r="N556" s="13"/>
      <c r="O556" s="13"/>
      <c r="P556" s="13"/>
      <c r="Q556" s="13"/>
    </row>
    <row r="557" spans="2:17">
      <c r="B557" s="13"/>
      <c r="C557" s="13"/>
      <c r="D557" s="13"/>
      <c r="E557" s="13"/>
      <c r="F557" s="13"/>
      <c r="G557" s="13"/>
      <c r="H557" s="13"/>
      <c r="I557" s="13"/>
      <c r="J557" s="13"/>
      <c r="K557" s="13"/>
      <c r="L557" s="13"/>
      <c r="M557" s="13"/>
      <c r="N557" s="13"/>
      <c r="O557" s="13"/>
      <c r="P557" s="13"/>
      <c r="Q557" s="13"/>
    </row>
    <row r="558" spans="2:17">
      <c r="B558" s="13"/>
      <c r="C558" s="13"/>
      <c r="D558" s="13"/>
      <c r="E558" s="13"/>
      <c r="F558" s="13"/>
      <c r="G558" s="13"/>
      <c r="H558" s="13"/>
      <c r="I558" s="13"/>
      <c r="J558" s="13"/>
      <c r="K558" s="13"/>
      <c r="L558" s="13"/>
      <c r="M558" s="13"/>
      <c r="N558" s="13"/>
      <c r="O558" s="13"/>
      <c r="P558" s="13"/>
      <c r="Q558" s="13"/>
    </row>
    <row r="559" spans="2:17">
      <c r="B559" s="13"/>
      <c r="C559" s="13"/>
      <c r="D559" s="13"/>
      <c r="E559" s="13"/>
      <c r="F559" s="13"/>
      <c r="G559" s="13"/>
      <c r="H559" s="13"/>
      <c r="I559" s="13"/>
      <c r="J559" s="13"/>
      <c r="K559" s="13"/>
      <c r="L559" s="13"/>
      <c r="M559" s="13"/>
      <c r="N559" s="13"/>
      <c r="O559" s="13"/>
      <c r="P559" s="13"/>
      <c r="Q559" s="13"/>
    </row>
    <row r="560" spans="2:17">
      <c r="B560" s="13"/>
      <c r="C560" s="13"/>
      <c r="D560" s="13"/>
      <c r="E560" s="13"/>
      <c r="F560" s="13"/>
      <c r="G560" s="13"/>
      <c r="H560" s="13"/>
      <c r="I560" s="13"/>
      <c r="J560" s="13"/>
      <c r="K560" s="13"/>
      <c r="L560" s="13"/>
      <c r="M560" s="13"/>
      <c r="N560" s="13"/>
      <c r="O560" s="13"/>
      <c r="P560" s="13"/>
      <c r="Q560" s="13"/>
    </row>
    <row r="561" spans="2:17">
      <c r="B561" s="13"/>
      <c r="C561" s="13"/>
      <c r="D561" s="13"/>
      <c r="E561" s="13"/>
      <c r="F561" s="13"/>
      <c r="G561" s="13"/>
      <c r="H561" s="13"/>
      <c r="I561" s="13"/>
      <c r="J561" s="13"/>
      <c r="K561" s="13"/>
      <c r="L561" s="13"/>
      <c r="M561" s="13"/>
      <c r="N561" s="13"/>
      <c r="O561" s="13"/>
      <c r="P561" s="13"/>
      <c r="Q561" s="13"/>
    </row>
    <row r="562" spans="2:17">
      <c r="B562" s="13"/>
      <c r="C562" s="13"/>
      <c r="D562" s="13"/>
      <c r="E562" s="13"/>
      <c r="F562" s="13"/>
      <c r="G562" s="13"/>
      <c r="H562" s="13"/>
      <c r="I562" s="13"/>
      <c r="J562" s="13"/>
      <c r="K562" s="13"/>
      <c r="L562" s="13"/>
      <c r="M562" s="13"/>
      <c r="N562" s="13"/>
      <c r="O562" s="13"/>
      <c r="P562" s="13"/>
      <c r="Q562" s="13"/>
    </row>
    <row r="563" spans="2:17">
      <c r="B563" s="13"/>
      <c r="C563" s="13"/>
      <c r="D563" s="13"/>
      <c r="E563" s="13"/>
      <c r="F563" s="13"/>
      <c r="G563" s="13"/>
      <c r="H563" s="13"/>
      <c r="I563" s="13"/>
      <c r="J563" s="13"/>
      <c r="K563" s="13"/>
      <c r="L563" s="13"/>
      <c r="M563" s="13"/>
      <c r="N563" s="13"/>
      <c r="O563" s="13"/>
      <c r="P563" s="13"/>
      <c r="Q563" s="13"/>
    </row>
    <row r="564" spans="2:17">
      <c r="B564" s="13"/>
      <c r="C564" s="13"/>
      <c r="D564" s="13"/>
      <c r="E564" s="13"/>
      <c r="F564" s="13"/>
      <c r="G564" s="13"/>
      <c r="H564" s="13"/>
      <c r="I564" s="13"/>
      <c r="J564" s="13"/>
      <c r="K564" s="13"/>
      <c r="L564" s="13"/>
      <c r="M564" s="13"/>
      <c r="N564" s="13"/>
      <c r="O564" s="13"/>
      <c r="P564" s="13"/>
      <c r="Q564" s="13"/>
    </row>
    <row r="565" spans="2:17">
      <c r="B565" s="13"/>
      <c r="C565" s="13"/>
      <c r="D565" s="13"/>
      <c r="E565" s="13"/>
      <c r="F565" s="13"/>
      <c r="G565" s="13"/>
      <c r="H565" s="13"/>
      <c r="I565" s="13"/>
      <c r="J565" s="13"/>
      <c r="K565" s="13"/>
      <c r="L565" s="13"/>
      <c r="M565" s="13"/>
      <c r="N565" s="13"/>
      <c r="O565" s="13"/>
      <c r="P565" s="13"/>
      <c r="Q565" s="13"/>
    </row>
    <row r="566" spans="2:17">
      <c r="B566" s="13"/>
      <c r="C566" s="13"/>
      <c r="D566" s="13"/>
      <c r="E566" s="13"/>
      <c r="F566" s="13"/>
      <c r="G566" s="13"/>
      <c r="H566" s="13"/>
      <c r="I566" s="13"/>
      <c r="J566" s="13"/>
      <c r="K566" s="13"/>
      <c r="L566" s="13"/>
      <c r="M566" s="13"/>
      <c r="N566" s="13"/>
      <c r="O566" s="13"/>
      <c r="P566" s="13"/>
      <c r="Q566" s="13"/>
    </row>
    <row r="567" spans="2:17">
      <c r="B567" s="13"/>
      <c r="C567" s="13"/>
      <c r="D567" s="13"/>
      <c r="E567" s="13"/>
      <c r="F567" s="13"/>
      <c r="G567" s="13"/>
      <c r="H567" s="13"/>
      <c r="I567" s="13"/>
      <c r="J567" s="13"/>
      <c r="K567" s="13"/>
      <c r="L567" s="13"/>
      <c r="M567" s="13"/>
      <c r="N567" s="13"/>
      <c r="O567" s="13"/>
      <c r="P567" s="13"/>
      <c r="Q567" s="13"/>
    </row>
    <row r="568" spans="2:17">
      <c r="B568" s="13"/>
      <c r="C568" s="13"/>
      <c r="D568" s="13"/>
      <c r="E568" s="13"/>
      <c r="F568" s="13"/>
      <c r="G568" s="13"/>
      <c r="H568" s="13"/>
      <c r="I568" s="13"/>
      <c r="J568" s="13"/>
      <c r="K568" s="13"/>
      <c r="L568" s="13"/>
      <c r="M568" s="13"/>
      <c r="N568" s="13"/>
      <c r="O568" s="13"/>
      <c r="P568" s="13"/>
      <c r="Q568" s="13"/>
    </row>
    <row r="569" spans="2:17">
      <c r="B569" s="13"/>
      <c r="C569" s="13"/>
      <c r="D569" s="13"/>
      <c r="E569" s="13"/>
      <c r="F569" s="13"/>
      <c r="G569" s="13"/>
      <c r="H569" s="13"/>
      <c r="I569" s="13"/>
      <c r="J569" s="13"/>
      <c r="K569" s="13"/>
      <c r="L569" s="13"/>
      <c r="M569" s="13"/>
      <c r="N569" s="13"/>
      <c r="O569" s="13"/>
      <c r="P569" s="13"/>
      <c r="Q569" s="13"/>
    </row>
    <row r="570" spans="2:17">
      <c r="B570" s="13"/>
      <c r="C570" s="13"/>
      <c r="D570" s="13"/>
      <c r="E570" s="13"/>
      <c r="F570" s="13"/>
      <c r="G570" s="13"/>
      <c r="H570" s="13"/>
      <c r="I570" s="13"/>
      <c r="J570" s="13"/>
      <c r="K570" s="13"/>
      <c r="L570" s="13"/>
      <c r="M570" s="13"/>
      <c r="N570" s="13"/>
      <c r="O570" s="13"/>
      <c r="P570" s="13"/>
      <c r="Q570" s="13"/>
    </row>
    <row r="571" spans="2:17">
      <c r="B571" s="13"/>
      <c r="C571" s="13"/>
      <c r="D571" s="13"/>
      <c r="E571" s="13"/>
      <c r="F571" s="13"/>
      <c r="G571" s="13"/>
      <c r="H571" s="13"/>
      <c r="I571" s="13"/>
      <c r="J571" s="13"/>
      <c r="K571" s="13"/>
      <c r="L571" s="13"/>
      <c r="M571" s="13"/>
      <c r="N571" s="13"/>
      <c r="O571" s="13"/>
      <c r="P571" s="13"/>
      <c r="Q571" s="13"/>
    </row>
    <row r="572" spans="2:17">
      <c r="B572" s="13"/>
      <c r="C572" s="13"/>
      <c r="D572" s="13"/>
      <c r="E572" s="13"/>
      <c r="F572" s="13"/>
      <c r="G572" s="13"/>
      <c r="H572" s="13"/>
      <c r="I572" s="13"/>
      <c r="J572" s="13"/>
      <c r="K572" s="13"/>
      <c r="L572" s="13"/>
      <c r="M572" s="13"/>
      <c r="N572" s="13"/>
      <c r="O572" s="13"/>
      <c r="P572" s="13"/>
      <c r="Q572" s="13"/>
    </row>
    <row r="573" spans="2:17">
      <c r="B573" s="13"/>
      <c r="C573" s="13"/>
      <c r="D573" s="13"/>
      <c r="E573" s="13"/>
      <c r="F573" s="13"/>
      <c r="G573" s="13"/>
      <c r="H573" s="13"/>
      <c r="I573" s="13"/>
      <c r="J573" s="13"/>
      <c r="K573" s="13"/>
      <c r="L573" s="13"/>
      <c r="M573" s="13"/>
      <c r="N573" s="13"/>
      <c r="O573" s="13"/>
      <c r="P573" s="13"/>
      <c r="Q573" s="13"/>
    </row>
    <row r="574" spans="2:17">
      <c r="B574" s="13"/>
      <c r="C574" s="13"/>
      <c r="D574" s="13"/>
      <c r="E574" s="13"/>
      <c r="F574" s="13"/>
      <c r="G574" s="13"/>
      <c r="H574" s="13"/>
      <c r="I574" s="13"/>
      <c r="J574" s="13"/>
      <c r="K574" s="13"/>
      <c r="L574" s="13"/>
      <c r="M574" s="13"/>
      <c r="N574" s="13"/>
      <c r="O574" s="13"/>
      <c r="P574" s="13"/>
      <c r="Q574" s="13"/>
    </row>
    <row r="575" spans="2:17">
      <c r="B575" s="13"/>
      <c r="C575" s="13"/>
      <c r="D575" s="13"/>
      <c r="E575" s="13"/>
      <c r="F575" s="13"/>
      <c r="G575" s="13"/>
      <c r="H575" s="13"/>
      <c r="I575" s="13"/>
      <c r="J575" s="13"/>
      <c r="K575" s="13"/>
      <c r="L575" s="13"/>
      <c r="M575" s="13"/>
      <c r="N575" s="13"/>
      <c r="O575" s="13"/>
      <c r="P575" s="13"/>
      <c r="Q575" s="13"/>
    </row>
    <row r="576" spans="2:17">
      <c r="B576" s="13"/>
      <c r="C576" s="13"/>
      <c r="D576" s="13"/>
      <c r="E576" s="13"/>
      <c r="F576" s="13"/>
      <c r="G576" s="13"/>
      <c r="H576" s="13"/>
      <c r="I576" s="13"/>
      <c r="J576" s="13"/>
      <c r="K576" s="13"/>
      <c r="L576" s="13"/>
      <c r="M576" s="13"/>
      <c r="N576" s="13"/>
      <c r="O576" s="13"/>
      <c r="P576" s="13"/>
      <c r="Q576" s="13"/>
    </row>
    <row r="577" spans="2:17">
      <c r="B577" s="13"/>
      <c r="C577" s="13"/>
      <c r="D577" s="13"/>
      <c r="E577" s="13"/>
      <c r="F577" s="13"/>
      <c r="G577" s="13"/>
      <c r="H577" s="13"/>
      <c r="I577" s="13"/>
      <c r="J577" s="13"/>
      <c r="K577" s="13"/>
      <c r="L577" s="13"/>
      <c r="M577" s="13"/>
      <c r="N577" s="13"/>
      <c r="O577" s="13"/>
      <c r="P577" s="13"/>
      <c r="Q577" s="13"/>
    </row>
    <row r="578" spans="2:17">
      <c r="B578" s="13"/>
      <c r="C578" s="13"/>
      <c r="D578" s="13"/>
      <c r="E578" s="13"/>
      <c r="F578" s="13"/>
      <c r="G578" s="13"/>
      <c r="H578" s="13"/>
      <c r="I578" s="13"/>
      <c r="J578" s="13"/>
      <c r="K578" s="13"/>
      <c r="L578" s="13"/>
      <c r="M578" s="13"/>
      <c r="N578" s="13"/>
      <c r="O578" s="13"/>
      <c r="P578" s="13"/>
      <c r="Q578" s="13"/>
    </row>
    <row r="579" spans="2:17">
      <c r="B579" s="13"/>
      <c r="C579" s="13"/>
      <c r="D579" s="13"/>
      <c r="E579" s="13"/>
      <c r="F579" s="13"/>
      <c r="G579" s="13"/>
      <c r="H579" s="13"/>
      <c r="I579" s="13"/>
      <c r="J579" s="13"/>
      <c r="K579" s="13"/>
      <c r="L579" s="13"/>
      <c r="M579" s="13"/>
      <c r="N579" s="13"/>
      <c r="O579" s="13"/>
      <c r="P579" s="13"/>
      <c r="Q579" s="13"/>
    </row>
    <row r="580" spans="2:17">
      <c r="B580" s="13"/>
      <c r="C580" s="13"/>
      <c r="D580" s="13"/>
      <c r="E580" s="13"/>
      <c r="F580" s="13"/>
      <c r="G580" s="13"/>
      <c r="H580" s="13"/>
      <c r="I580" s="13"/>
      <c r="J580" s="13"/>
      <c r="K580" s="13"/>
      <c r="L580" s="13"/>
      <c r="M580" s="13"/>
      <c r="N580" s="13"/>
      <c r="O580" s="13"/>
      <c r="P580" s="13"/>
      <c r="Q580" s="13"/>
    </row>
    <row r="581" spans="2:17">
      <c r="B581" s="13"/>
      <c r="C581" s="13"/>
      <c r="D581" s="13"/>
      <c r="E581" s="13"/>
      <c r="F581" s="13"/>
      <c r="G581" s="13"/>
      <c r="H581" s="13"/>
      <c r="I581" s="13"/>
      <c r="J581" s="13"/>
      <c r="K581" s="13"/>
      <c r="L581" s="13"/>
      <c r="M581" s="13"/>
      <c r="N581" s="13"/>
      <c r="O581" s="13"/>
      <c r="P581" s="13"/>
      <c r="Q581" s="13"/>
    </row>
    <row r="582" spans="2:17">
      <c r="B582" s="13"/>
      <c r="C582" s="13"/>
      <c r="D582" s="13"/>
      <c r="E582" s="13"/>
      <c r="F582" s="13"/>
      <c r="G582" s="13"/>
      <c r="H582" s="13"/>
      <c r="I582" s="13"/>
      <c r="J582" s="13"/>
      <c r="K582" s="13"/>
      <c r="L582" s="13"/>
      <c r="M582" s="13"/>
      <c r="N582" s="13"/>
      <c r="O582" s="13"/>
      <c r="P582" s="13"/>
      <c r="Q582" s="13"/>
    </row>
  </sheetData>
  <mergeCells count="59">
    <mergeCell ref="B2:P2"/>
    <mergeCell ref="N16:O16"/>
    <mergeCell ref="P5:P6"/>
    <mergeCell ref="N3:P3"/>
    <mergeCell ref="N4:P4"/>
    <mergeCell ref="J5:J6"/>
    <mergeCell ref="N10:O10"/>
    <mergeCell ref="N11:O11"/>
    <mergeCell ref="N12:O12"/>
    <mergeCell ref="N13:O13"/>
    <mergeCell ref="N14:O14"/>
    <mergeCell ref="N15:O15"/>
    <mergeCell ref="K12:M12"/>
    <mergeCell ref="K13:M13"/>
    <mergeCell ref="K14:M14"/>
    <mergeCell ref="K15:M15"/>
    <mergeCell ref="K16:M16"/>
    <mergeCell ref="N5:O6"/>
    <mergeCell ref="N7:O7"/>
    <mergeCell ref="N8:O8"/>
    <mergeCell ref="N9:O9"/>
    <mergeCell ref="K11:M11"/>
    <mergeCell ref="G5:I6"/>
    <mergeCell ref="G7:I7"/>
    <mergeCell ref="G8:I8"/>
    <mergeCell ref="G9:I9"/>
    <mergeCell ref="G10:I10"/>
    <mergeCell ref="G11:I11"/>
    <mergeCell ref="K5:M6"/>
    <mergeCell ref="K7:M7"/>
    <mergeCell ref="K8:M8"/>
    <mergeCell ref="K9:M9"/>
    <mergeCell ref="K10:M10"/>
    <mergeCell ref="D15:F15"/>
    <mergeCell ref="G13:I13"/>
    <mergeCell ref="G14:I14"/>
    <mergeCell ref="G15:I15"/>
    <mergeCell ref="G16:I16"/>
    <mergeCell ref="D16:F16"/>
    <mergeCell ref="D11:F11"/>
    <mergeCell ref="B5:B6"/>
    <mergeCell ref="C5:C6"/>
    <mergeCell ref="B3:C3"/>
    <mergeCell ref="D3:E3"/>
    <mergeCell ref="F3:H3"/>
    <mergeCell ref="D7:F7"/>
    <mergeCell ref="D5:F6"/>
    <mergeCell ref="D8:F8"/>
    <mergeCell ref="D9:F9"/>
    <mergeCell ref="D10:F10"/>
    <mergeCell ref="G12:I12"/>
    <mergeCell ref="D12:F12"/>
    <mergeCell ref="D13:F13"/>
    <mergeCell ref="D14:F14"/>
    <mergeCell ref="I3:M3"/>
    <mergeCell ref="B4:C4"/>
    <mergeCell ref="D4:E4"/>
    <mergeCell ref="F4:H4"/>
    <mergeCell ref="I4:M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53"/>
  <sheetViews>
    <sheetView topLeftCell="A7" zoomScaleNormal="100" workbookViewId="0">
      <selection activeCell="D8" sqref="D8"/>
    </sheetView>
  </sheetViews>
  <sheetFormatPr defaultColWidth="15.26953125" defaultRowHeight="14.5"/>
  <cols>
    <col min="1" max="1" width="2" style="164" customWidth="1"/>
    <col min="2" max="3" width="15.26953125" style="164"/>
    <col min="4" max="5" width="15.26953125" style="183"/>
    <col min="6" max="16384" width="15.26953125" style="164"/>
  </cols>
  <sheetData>
    <row r="1" spans="2:8" ht="15" thickBot="1">
      <c r="B1" s="163"/>
      <c r="C1" s="432" t="s">
        <v>167</v>
      </c>
      <c r="D1" s="433"/>
      <c r="E1" s="434"/>
      <c r="F1" s="432" t="s">
        <v>168</v>
      </c>
      <c r="G1" s="433"/>
      <c r="H1" s="434"/>
    </row>
    <row r="2" spans="2:8">
      <c r="B2" s="165" t="s">
        <v>169</v>
      </c>
      <c r="C2" s="166" t="s">
        <v>170</v>
      </c>
      <c r="D2" s="167" t="s">
        <v>171</v>
      </c>
      <c r="E2" s="168" t="s">
        <v>172</v>
      </c>
      <c r="F2" s="166" t="s">
        <v>170</v>
      </c>
      <c r="G2" s="169" t="s">
        <v>171</v>
      </c>
      <c r="H2" s="170" t="s">
        <v>172</v>
      </c>
    </row>
    <row r="3" spans="2:8">
      <c r="B3" s="171">
        <v>1</v>
      </c>
      <c r="C3" s="172">
        <v>317310</v>
      </c>
      <c r="D3" s="173">
        <f>1-E3</f>
        <v>0.68269000000000002</v>
      </c>
      <c r="E3" s="174">
        <f>(C3/1000000)</f>
        <v>0.31730999999999998</v>
      </c>
      <c r="F3" s="172">
        <v>697612</v>
      </c>
      <c r="G3" s="175">
        <f>1-H3</f>
        <v>0.30238799999999999</v>
      </c>
      <c r="H3" s="176">
        <f>(F3/1000000)</f>
        <v>0.69761200000000001</v>
      </c>
    </row>
    <row r="4" spans="2:8">
      <c r="B4" s="171">
        <v>1.1000000000000001</v>
      </c>
      <c r="C4" s="172">
        <v>271332</v>
      </c>
      <c r="D4" s="173">
        <f>1-E4</f>
        <v>0.72866799999999998</v>
      </c>
      <c r="E4" s="174">
        <f>(C4/1000000)</f>
        <v>0.27133200000000002</v>
      </c>
      <c r="F4" s="172">
        <v>660082</v>
      </c>
      <c r="G4" s="175">
        <f>1-H4</f>
        <v>0.33991800000000005</v>
      </c>
      <c r="H4" s="176">
        <f>(F4/1000000)</f>
        <v>0.66008199999999995</v>
      </c>
    </row>
    <row r="5" spans="2:8">
      <c r="B5" s="171">
        <v>1.2</v>
      </c>
      <c r="C5" s="172">
        <v>230139</v>
      </c>
      <c r="D5" s="173">
        <f t="shared" ref="D5:D53" si="0">1-E5</f>
        <v>0.76986100000000002</v>
      </c>
      <c r="E5" s="174">
        <f t="shared" ref="E5:E53" si="1">(C5/1000000)</f>
        <v>0.23013900000000001</v>
      </c>
      <c r="F5" s="172">
        <v>621378</v>
      </c>
      <c r="G5" s="175">
        <f t="shared" ref="G5:G53" si="2">1-H5</f>
        <v>0.37862200000000001</v>
      </c>
      <c r="H5" s="176">
        <f t="shared" ref="H5:H53" si="3">(F5/1000000)</f>
        <v>0.62137799999999999</v>
      </c>
    </row>
    <row r="6" spans="2:8">
      <c r="B6" s="171">
        <v>1.3</v>
      </c>
      <c r="C6" s="172">
        <v>193601</v>
      </c>
      <c r="D6" s="173">
        <f t="shared" si="0"/>
        <v>0.80639899999999998</v>
      </c>
      <c r="E6" s="174">
        <f t="shared" si="1"/>
        <v>0.193601</v>
      </c>
      <c r="F6" s="172">
        <v>581814</v>
      </c>
      <c r="G6" s="175">
        <f t="shared" si="2"/>
        <v>0.41818599999999995</v>
      </c>
      <c r="H6" s="176">
        <f t="shared" si="3"/>
        <v>0.58181400000000005</v>
      </c>
    </row>
    <row r="7" spans="2:8">
      <c r="B7" s="171">
        <v>1.4</v>
      </c>
      <c r="C7" s="172">
        <v>161513</v>
      </c>
      <c r="D7" s="173">
        <f t="shared" si="0"/>
        <v>0.83848699999999998</v>
      </c>
      <c r="E7" s="174">
        <f t="shared" si="1"/>
        <v>0.16151299999999999</v>
      </c>
      <c r="F7" s="172">
        <v>541693</v>
      </c>
      <c r="G7" s="175">
        <f t="shared" si="2"/>
        <v>0.45830700000000002</v>
      </c>
      <c r="H7" s="176">
        <f t="shared" si="3"/>
        <v>0.54169299999999998</v>
      </c>
    </row>
    <row r="8" spans="2:8">
      <c r="B8" s="171">
        <v>1.5</v>
      </c>
      <c r="C8" s="172">
        <v>133614</v>
      </c>
      <c r="D8" s="173">
        <f t="shared" si="0"/>
        <v>0.86638599999999999</v>
      </c>
      <c r="E8" s="174">
        <f t="shared" si="1"/>
        <v>0.13361400000000001</v>
      </c>
      <c r="F8" s="172">
        <v>501349</v>
      </c>
      <c r="G8" s="175">
        <f t="shared" si="2"/>
        <v>0.49865099999999996</v>
      </c>
      <c r="H8" s="176">
        <f t="shared" si="3"/>
        <v>0.50134900000000004</v>
      </c>
    </row>
    <row r="9" spans="2:8">
      <c r="B9" s="171">
        <v>1.6</v>
      </c>
      <c r="C9" s="172">
        <v>109598</v>
      </c>
      <c r="D9" s="173">
        <f t="shared" si="0"/>
        <v>0.89040200000000003</v>
      </c>
      <c r="E9" s="174">
        <f t="shared" si="1"/>
        <v>0.109598</v>
      </c>
      <c r="F9" s="172">
        <v>461139</v>
      </c>
      <c r="G9" s="175">
        <f t="shared" si="2"/>
        <v>0.53886100000000003</v>
      </c>
      <c r="H9" s="176">
        <f t="shared" si="3"/>
        <v>0.46113900000000002</v>
      </c>
    </row>
    <row r="10" spans="2:8">
      <c r="B10" s="171">
        <v>1.7</v>
      </c>
      <c r="C10" s="172">
        <v>89130</v>
      </c>
      <c r="D10" s="173">
        <f t="shared" si="0"/>
        <v>0.91086999999999996</v>
      </c>
      <c r="E10" s="174">
        <f t="shared" si="1"/>
        <v>8.9130000000000001E-2</v>
      </c>
      <c r="F10" s="172">
        <v>421427</v>
      </c>
      <c r="G10" s="175">
        <f t="shared" si="2"/>
        <v>0.578573</v>
      </c>
      <c r="H10" s="176">
        <f t="shared" si="3"/>
        <v>0.421427</v>
      </c>
    </row>
    <row r="11" spans="2:8">
      <c r="B11" s="171">
        <v>1.8</v>
      </c>
      <c r="C11" s="172">
        <v>71860</v>
      </c>
      <c r="D11" s="173">
        <f t="shared" si="0"/>
        <v>0.92813999999999997</v>
      </c>
      <c r="E11" s="174">
        <f t="shared" si="1"/>
        <v>7.1859999999999993E-2</v>
      </c>
      <c r="F11" s="172">
        <v>382572</v>
      </c>
      <c r="G11" s="175">
        <f t="shared" si="2"/>
        <v>0.61742799999999998</v>
      </c>
      <c r="H11" s="176">
        <f t="shared" si="3"/>
        <v>0.38257200000000002</v>
      </c>
    </row>
    <row r="12" spans="2:8">
      <c r="B12" s="171">
        <v>1.9</v>
      </c>
      <c r="C12" s="172">
        <v>57432</v>
      </c>
      <c r="D12" s="173">
        <f t="shared" si="0"/>
        <v>0.94256799999999996</v>
      </c>
      <c r="E12" s="174">
        <f t="shared" si="1"/>
        <v>5.7431999999999997E-2</v>
      </c>
      <c r="F12" s="172">
        <v>344915</v>
      </c>
      <c r="G12" s="175">
        <f t="shared" si="2"/>
        <v>0.65508499999999992</v>
      </c>
      <c r="H12" s="176">
        <f t="shared" si="3"/>
        <v>0.34491500000000003</v>
      </c>
    </row>
    <row r="13" spans="2:8">
      <c r="B13" s="171">
        <v>2</v>
      </c>
      <c r="C13" s="172">
        <v>45500</v>
      </c>
      <c r="D13" s="173">
        <f t="shared" si="0"/>
        <v>0.95450000000000002</v>
      </c>
      <c r="E13" s="174">
        <f t="shared" si="1"/>
        <v>4.5499999999999999E-2</v>
      </c>
      <c r="F13" s="172">
        <v>308770</v>
      </c>
      <c r="G13" s="175">
        <f t="shared" si="2"/>
        <v>0.69123000000000001</v>
      </c>
      <c r="H13" s="176">
        <f t="shared" si="3"/>
        <v>0.30876999999999999</v>
      </c>
    </row>
    <row r="14" spans="2:8">
      <c r="B14" s="171">
        <v>2.1</v>
      </c>
      <c r="C14" s="172">
        <v>35728</v>
      </c>
      <c r="D14" s="173">
        <f t="shared" si="0"/>
        <v>0.96427200000000002</v>
      </c>
      <c r="E14" s="174">
        <f t="shared" si="1"/>
        <v>3.5728000000000003E-2</v>
      </c>
      <c r="F14" s="172">
        <v>274412</v>
      </c>
      <c r="G14" s="175">
        <f t="shared" si="2"/>
        <v>0.72558800000000001</v>
      </c>
      <c r="H14" s="176">
        <f t="shared" si="3"/>
        <v>0.27441199999999999</v>
      </c>
    </row>
    <row r="15" spans="2:8">
      <c r="B15" s="171">
        <v>2.2000000000000002</v>
      </c>
      <c r="C15" s="172">
        <v>27806</v>
      </c>
      <c r="D15" s="173">
        <f t="shared" si="0"/>
        <v>0.972194</v>
      </c>
      <c r="E15" s="174">
        <f t="shared" si="1"/>
        <v>2.7806000000000001E-2</v>
      </c>
      <c r="F15" s="172">
        <v>242071</v>
      </c>
      <c r="G15" s="175">
        <f t="shared" si="2"/>
        <v>0.75792899999999996</v>
      </c>
      <c r="H15" s="176">
        <f t="shared" si="3"/>
        <v>0.24207100000000001</v>
      </c>
    </row>
    <row r="16" spans="2:8">
      <c r="B16" s="171">
        <v>2.2999999999999998</v>
      </c>
      <c r="C16" s="172">
        <v>21448</v>
      </c>
      <c r="D16" s="173">
        <f t="shared" si="0"/>
        <v>0.97855199999999998</v>
      </c>
      <c r="E16" s="174">
        <f t="shared" si="1"/>
        <v>2.1447999999999998E-2</v>
      </c>
      <c r="F16" s="172">
        <v>211927</v>
      </c>
      <c r="G16" s="175">
        <f t="shared" si="2"/>
        <v>0.78807300000000002</v>
      </c>
      <c r="H16" s="176">
        <f t="shared" si="3"/>
        <v>0.211927</v>
      </c>
    </row>
    <row r="17" spans="2:8">
      <c r="B17" s="171">
        <v>2.4</v>
      </c>
      <c r="C17" s="172">
        <v>16395</v>
      </c>
      <c r="D17" s="173">
        <f t="shared" si="0"/>
        <v>0.98360499999999995</v>
      </c>
      <c r="E17" s="174">
        <f t="shared" si="1"/>
        <v>1.6395E-2</v>
      </c>
      <c r="F17" s="172">
        <v>184108</v>
      </c>
      <c r="G17" s="175">
        <f t="shared" si="2"/>
        <v>0.81589200000000006</v>
      </c>
      <c r="H17" s="176">
        <f t="shared" si="3"/>
        <v>0.18410799999999999</v>
      </c>
    </row>
    <row r="18" spans="2:8">
      <c r="B18" s="171">
        <v>2.5</v>
      </c>
      <c r="C18" s="172">
        <v>12419</v>
      </c>
      <c r="D18" s="173">
        <f t="shared" si="0"/>
        <v>0.98758100000000004</v>
      </c>
      <c r="E18" s="174">
        <f t="shared" si="1"/>
        <v>1.2418999999999999E-2</v>
      </c>
      <c r="F18" s="172">
        <v>158686</v>
      </c>
      <c r="G18" s="175">
        <f t="shared" si="2"/>
        <v>0.84131400000000001</v>
      </c>
      <c r="H18" s="176">
        <f t="shared" si="3"/>
        <v>0.15868599999999999</v>
      </c>
    </row>
    <row r="19" spans="2:8">
      <c r="B19" s="171">
        <v>2.6</v>
      </c>
      <c r="C19" s="172">
        <v>9322</v>
      </c>
      <c r="D19" s="173">
        <f t="shared" si="0"/>
        <v>0.99067799999999995</v>
      </c>
      <c r="E19" s="174">
        <f t="shared" si="1"/>
        <v>9.3220000000000004E-3</v>
      </c>
      <c r="F19" s="172">
        <v>135686</v>
      </c>
      <c r="G19" s="175">
        <f t="shared" si="2"/>
        <v>0.86431400000000003</v>
      </c>
      <c r="H19" s="176">
        <f t="shared" si="3"/>
        <v>0.135686</v>
      </c>
    </row>
    <row r="20" spans="2:8">
      <c r="B20" s="171">
        <v>2.7</v>
      </c>
      <c r="C20" s="172">
        <v>6934</v>
      </c>
      <c r="D20" s="173">
        <f t="shared" si="0"/>
        <v>0.993066</v>
      </c>
      <c r="E20" s="174">
        <f t="shared" si="1"/>
        <v>6.9340000000000001E-3</v>
      </c>
      <c r="F20" s="172">
        <v>115083</v>
      </c>
      <c r="G20" s="175">
        <f t="shared" si="2"/>
        <v>0.88491699999999995</v>
      </c>
      <c r="H20" s="176">
        <f t="shared" si="3"/>
        <v>0.115083</v>
      </c>
    </row>
    <row r="21" spans="2:8">
      <c r="B21" s="171">
        <v>2.8</v>
      </c>
      <c r="C21" s="172">
        <v>5110</v>
      </c>
      <c r="D21" s="173">
        <f t="shared" si="0"/>
        <v>0.99489000000000005</v>
      </c>
      <c r="E21" s="174">
        <f t="shared" si="1"/>
        <v>5.11E-3</v>
      </c>
      <c r="F21" s="172">
        <v>96809</v>
      </c>
      <c r="G21" s="175">
        <f t="shared" si="2"/>
        <v>0.90319099999999997</v>
      </c>
      <c r="H21" s="176">
        <f t="shared" si="3"/>
        <v>9.6809000000000006E-2</v>
      </c>
    </row>
    <row r="22" spans="2:8">
      <c r="B22" s="171">
        <v>2.9</v>
      </c>
      <c r="C22" s="172">
        <v>3731</v>
      </c>
      <c r="D22" s="173">
        <f t="shared" si="0"/>
        <v>0.99626899999999996</v>
      </c>
      <c r="E22" s="174">
        <f t="shared" si="1"/>
        <v>3.7309999999999999E-3</v>
      </c>
      <c r="F22" s="172">
        <v>80762</v>
      </c>
      <c r="G22" s="175">
        <f t="shared" si="2"/>
        <v>0.919238</v>
      </c>
      <c r="H22" s="176">
        <f t="shared" si="3"/>
        <v>8.0762E-2</v>
      </c>
    </row>
    <row r="23" spans="2:8">
      <c r="B23" s="171">
        <v>3</v>
      </c>
      <c r="C23" s="172">
        <v>2699</v>
      </c>
      <c r="D23" s="173">
        <f t="shared" si="0"/>
        <v>0.99730099999999999</v>
      </c>
      <c r="E23" s="174">
        <f t="shared" si="1"/>
        <v>2.699E-3</v>
      </c>
      <c r="F23" s="172">
        <v>66810</v>
      </c>
      <c r="G23" s="175">
        <f t="shared" si="2"/>
        <v>0.93318999999999996</v>
      </c>
      <c r="H23" s="176">
        <f t="shared" si="3"/>
        <v>6.6809999999999994E-2</v>
      </c>
    </row>
    <row r="24" spans="2:8">
      <c r="B24" s="171">
        <v>3.1</v>
      </c>
      <c r="C24" s="172">
        <v>1935</v>
      </c>
      <c r="D24" s="173">
        <f t="shared" si="0"/>
        <v>0.99806499999999998</v>
      </c>
      <c r="E24" s="174">
        <f t="shared" si="1"/>
        <v>1.9350000000000001E-3</v>
      </c>
      <c r="F24" s="172">
        <v>54801</v>
      </c>
      <c r="G24" s="175">
        <f t="shared" si="2"/>
        <v>0.94519900000000001</v>
      </c>
      <c r="H24" s="176">
        <f t="shared" si="3"/>
        <v>5.4801000000000002E-2</v>
      </c>
    </row>
    <row r="25" spans="2:8">
      <c r="B25" s="171">
        <v>3.2</v>
      </c>
      <c r="C25" s="172">
        <v>1374</v>
      </c>
      <c r="D25" s="173">
        <f t="shared" si="0"/>
        <v>0.99862600000000001</v>
      </c>
      <c r="E25" s="174">
        <f t="shared" si="1"/>
        <v>1.374E-3</v>
      </c>
      <c r="F25" s="172">
        <v>44566</v>
      </c>
      <c r="G25" s="175">
        <f t="shared" si="2"/>
        <v>0.95543400000000001</v>
      </c>
      <c r="H25" s="176">
        <f t="shared" si="3"/>
        <v>4.4566000000000001E-2</v>
      </c>
    </row>
    <row r="26" spans="2:8">
      <c r="B26" s="171">
        <v>3.3</v>
      </c>
      <c r="C26" s="172">
        <v>966</v>
      </c>
      <c r="D26" s="173">
        <f t="shared" si="0"/>
        <v>0.99903399999999998</v>
      </c>
      <c r="E26" s="174">
        <f t="shared" si="1"/>
        <v>9.6599999999999995E-4</v>
      </c>
      <c r="F26" s="172">
        <v>35931</v>
      </c>
      <c r="G26" s="175">
        <f t="shared" si="2"/>
        <v>0.96406899999999995</v>
      </c>
      <c r="H26" s="176">
        <f t="shared" si="3"/>
        <v>3.5930999999999998E-2</v>
      </c>
    </row>
    <row r="27" spans="2:8">
      <c r="B27" s="171">
        <v>3.4</v>
      </c>
      <c r="C27" s="172">
        <v>673</v>
      </c>
      <c r="D27" s="173">
        <f t="shared" si="0"/>
        <v>0.99932699999999997</v>
      </c>
      <c r="E27" s="174">
        <f t="shared" si="1"/>
        <v>6.7299999999999999E-4</v>
      </c>
      <c r="F27" s="172">
        <v>28716</v>
      </c>
      <c r="G27" s="175">
        <f t="shared" si="2"/>
        <v>0.97128400000000004</v>
      </c>
      <c r="H27" s="176">
        <f t="shared" si="3"/>
        <v>2.8715999999999998E-2</v>
      </c>
    </row>
    <row r="28" spans="2:8">
      <c r="B28" s="171">
        <v>3.5</v>
      </c>
      <c r="C28" s="172">
        <v>465</v>
      </c>
      <c r="D28" s="173">
        <f t="shared" si="0"/>
        <v>0.99953499999999995</v>
      </c>
      <c r="E28" s="174">
        <f t="shared" si="1"/>
        <v>4.6500000000000003E-4</v>
      </c>
      <c r="F28" s="172">
        <v>22750</v>
      </c>
      <c r="G28" s="175">
        <f t="shared" si="2"/>
        <v>0.97724999999999995</v>
      </c>
      <c r="H28" s="176">
        <f t="shared" si="3"/>
        <v>2.2749999999999999E-2</v>
      </c>
    </row>
    <row r="29" spans="2:8">
      <c r="B29" s="171">
        <v>3.6</v>
      </c>
      <c r="C29" s="172">
        <v>318</v>
      </c>
      <c r="D29" s="173">
        <f t="shared" si="0"/>
        <v>0.99968199999999996</v>
      </c>
      <c r="E29" s="174">
        <f t="shared" si="1"/>
        <v>3.1799999999999998E-4</v>
      </c>
      <c r="F29" s="172">
        <v>17864</v>
      </c>
      <c r="G29" s="175">
        <f t="shared" si="2"/>
        <v>0.98213600000000001</v>
      </c>
      <c r="H29" s="176">
        <f t="shared" si="3"/>
        <v>1.7864000000000001E-2</v>
      </c>
    </row>
    <row r="30" spans="2:8">
      <c r="B30" s="171">
        <v>3.7</v>
      </c>
      <c r="C30" s="172">
        <v>215</v>
      </c>
      <c r="D30" s="173">
        <f t="shared" si="0"/>
        <v>0.99978500000000003</v>
      </c>
      <c r="E30" s="174">
        <f t="shared" si="1"/>
        <v>2.1499999999999999E-4</v>
      </c>
      <c r="F30" s="172">
        <v>13903</v>
      </c>
      <c r="G30" s="175">
        <f t="shared" si="2"/>
        <v>0.986097</v>
      </c>
      <c r="H30" s="176">
        <f t="shared" si="3"/>
        <v>1.3903E-2</v>
      </c>
    </row>
    <row r="31" spans="2:8">
      <c r="B31" s="171">
        <v>3.8</v>
      </c>
      <c r="C31" s="172">
        <v>144</v>
      </c>
      <c r="D31" s="173">
        <f t="shared" si="0"/>
        <v>0.99985599999999997</v>
      </c>
      <c r="E31" s="174">
        <f t="shared" si="1"/>
        <v>1.44E-4</v>
      </c>
      <c r="F31" s="172">
        <v>10724</v>
      </c>
      <c r="G31" s="175">
        <f t="shared" si="2"/>
        <v>0.98927600000000004</v>
      </c>
      <c r="H31" s="176">
        <f t="shared" si="3"/>
        <v>1.0723999999999999E-2</v>
      </c>
    </row>
    <row r="32" spans="2:8">
      <c r="B32" s="171">
        <v>3.9</v>
      </c>
      <c r="C32" s="172">
        <v>96</v>
      </c>
      <c r="D32" s="173">
        <f t="shared" si="0"/>
        <v>0.99990400000000002</v>
      </c>
      <c r="E32" s="174">
        <f t="shared" si="1"/>
        <v>9.6000000000000002E-5</v>
      </c>
      <c r="F32" s="172">
        <v>8197</v>
      </c>
      <c r="G32" s="175">
        <f t="shared" si="2"/>
        <v>0.99180299999999999</v>
      </c>
      <c r="H32" s="176">
        <f t="shared" si="3"/>
        <v>8.1969999999999994E-3</v>
      </c>
    </row>
    <row r="33" spans="2:8">
      <c r="B33" s="171">
        <v>4</v>
      </c>
      <c r="C33" s="172">
        <v>63</v>
      </c>
      <c r="D33" s="173">
        <f t="shared" si="0"/>
        <v>0.99993699999999996</v>
      </c>
      <c r="E33" s="174">
        <f t="shared" si="1"/>
        <v>6.3E-5</v>
      </c>
      <c r="F33" s="172">
        <v>6209</v>
      </c>
      <c r="G33" s="175">
        <f t="shared" si="2"/>
        <v>0.99379099999999998</v>
      </c>
      <c r="H33" s="176">
        <f t="shared" si="3"/>
        <v>6.2090000000000001E-3</v>
      </c>
    </row>
    <row r="34" spans="2:8">
      <c r="B34" s="171">
        <v>4.0999999999999996</v>
      </c>
      <c r="C34" s="172">
        <v>41</v>
      </c>
      <c r="D34" s="173">
        <f t="shared" si="0"/>
        <v>0.99995900000000004</v>
      </c>
      <c r="E34" s="174">
        <f t="shared" si="1"/>
        <v>4.1E-5</v>
      </c>
      <c r="F34" s="172">
        <v>4661</v>
      </c>
      <c r="G34" s="175">
        <f t="shared" si="2"/>
        <v>0.99533899999999997</v>
      </c>
      <c r="H34" s="176">
        <f t="shared" si="3"/>
        <v>4.6610000000000002E-3</v>
      </c>
    </row>
    <row r="35" spans="2:8">
      <c r="B35" s="171">
        <v>4.2</v>
      </c>
      <c r="C35" s="172">
        <v>26</v>
      </c>
      <c r="D35" s="173">
        <f t="shared" si="0"/>
        <v>0.99997400000000003</v>
      </c>
      <c r="E35" s="174">
        <f t="shared" si="1"/>
        <v>2.5999999999999998E-5</v>
      </c>
      <c r="F35" s="172">
        <v>3467</v>
      </c>
      <c r="G35" s="175">
        <f t="shared" si="2"/>
        <v>0.996533</v>
      </c>
      <c r="H35" s="176">
        <f t="shared" si="3"/>
        <v>3.467E-3</v>
      </c>
    </row>
    <row r="36" spans="2:8">
      <c r="B36" s="171">
        <v>4.3</v>
      </c>
      <c r="C36" s="172">
        <v>17</v>
      </c>
      <c r="D36" s="173">
        <f t="shared" si="0"/>
        <v>0.99998299999999996</v>
      </c>
      <c r="E36" s="174">
        <f t="shared" si="1"/>
        <v>1.7E-5</v>
      </c>
      <c r="F36" s="172">
        <v>2555</v>
      </c>
      <c r="G36" s="175">
        <f t="shared" si="2"/>
        <v>0.99744500000000003</v>
      </c>
      <c r="H36" s="176">
        <f t="shared" si="3"/>
        <v>2.555E-3</v>
      </c>
    </row>
    <row r="37" spans="2:8">
      <c r="B37" s="171">
        <v>4.4000000000000004</v>
      </c>
      <c r="C37" s="172">
        <v>10</v>
      </c>
      <c r="D37" s="173">
        <f t="shared" si="0"/>
        <v>0.99999000000000005</v>
      </c>
      <c r="E37" s="174">
        <f t="shared" si="1"/>
        <v>1.0000000000000001E-5</v>
      </c>
      <c r="F37" s="172">
        <v>1865</v>
      </c>
      <c r="G37" s="175">
        <f t="shared" si="2"/>
        <v>0.99813499999999999</v>
      </c>
      <c r="H37" s="176">
        <f t="shared" si="3"/>
        <v>1.8649999999999999E-3</v>
      </c>
    </row>
    <row r="38" spans="2:8">
      <c r="B38" s="171">
        <v>4.5</v>
      </c>
      <c r="C38" s="172">
        <v>6</v>
      </c>
      <c r="D38" s="173">
        <f t="shared" si="0"/>
        <v>0.99999400000000005</v>
      </c>
      <c r="E38" s="174">
        <f t="shared" si="1"/>
        <v>6.0000000000000002E-6</v>
      </c>
      <c r="F38" s="172">
        <v>1349</v>
      </c>
      <c r="G38" s="175">
        <f t="shared" si="2"/>
        <v>0.99865099999999996</v>
      </c>
      <c r="H38" s="176">
        <f t="shared" si="3"/>
        <v>1.3489999999999999E-3</v>
      </c>
    </row>
    <row r="39" spans="2:8">
      <c r="B39" s="171">
        <v>4.5999999999999996</v>
      </c>
      <c r="C39" s="172">
        <v>4</v>
      </c>
      <c r="D39" s="173">
        <f t="shared" si="0"/>
        <v>0.999996</v>
      </c>
      <c r="E39" s="174">
        <f t="shared" si="1"/>
        <v>3.9999999999999998E-6</v>
      </c>
      <c r="F39" s="172">
        <v>967</v>
      </c>
      <c r="G39" s="175">
        <f t="shared" si="2"/>
        <v>0.99903299999999995</v>
      </c>
      <c r="H39" s="176">
        <f t="shared" si="3"/>
        <v>9.6699999999999998E-4</v>
      </c>
    </row>
    <row r="40" spans="2:8">
      <c r="B40" s="171">
        <v>4.7</v>
      </c>
      <c r="C40" s="172">
        <v>2</v>
      </c>
      <c r="D40" s="173">
        <f t="shared" si="0"/>
        <v>0.99999800000000005</v>
      </c>
      <c r="E40" s="174">
        <f t="shared" si="1"/>
        <v>1.9999999999999999E-6</v>
      </c>
      <c r="F40" s="172">
        <v>687</v>
      </c>
      <c r="G40" s="175">
        <f t="shared" si="2"/>
        <v>0.99931300000000001</v>
      </c>
      <c r="H40" s="176">
        <f t="shared" si="3"/>
        <v>6.87E-4</v>
      </c>
    </row>
    <row r="41" spans="2:8">
      <c r="B41" s="171">
        <v>4.8</v>
      </c>
      <c r="C41" s="172">
        <v>1</v>
      </c>
      <c r="D41" s="173">
        <f t="shared" si="0"/>
        <v>0.99999899999999997</v>
      </c>
      <c r="E41" s="174">
        <f t="shared" si="1"/>
        <v>9.9999999999999995E-7</v>
      </c>
      <c r="F41" s="172">
        <v>483</v>
      </c>
      <c r="G41" s="175">
        <f t="shared" si="2"/>
        <v>0.99951699999999999</v>
      </c>
      <c r="H41" s="176">
        <f t="shared" si="3"/>
        <v>4.8299999999999998E-4</v>
      </c>
    </row>
    <row r="42" spans="2:8">
      <c r="B42" s="171">
        <v>4.9000000000000004</v>
      </c>
      <c r="C42" s="172">
        <v>0.96</v>
      </c>
      <c r="D42" s="173">
        <f t="shared" si="0"/>
        <v>0.99999903999999995</v>
      </c>
      <c r="E42" s="174">
        <f t="shared" si="1"/>
        <v>9.5999999999999991E-7</v>
      </c>
      <c r="F42" s="172">
        <v>336</v>
      </c>
      <c r="G42" s="175">
        <f t="shared" si="2"/>
        <v>0.999664</v>
      </c>
      <c r="H42" s="176">
        <f t="shared" si="3"/>
        <v>3.3599999999999998E-4</v>
      </c>
    </row>
    <row r="43" spans="2:8">
      <c r="B43" s="171">
        <v>5</v>
      </c>
      <c r="C43" s="172">
        <v>0.57399999999999995</v>
      </c>
      <c r="D43" s="173">
        <f t="shared" si="0"/>
        <v>0.99999942600000002</v>
      </c>
      <c r="E43" s="174">
        <f t="shared" si="1"/>
        <v>5.7399999999999993E-7</v>
      </c>
      <c r="F43" s="172">
        <v>232</v>
      </c>
      <c r="G43" s="175">
        <f t="shared" si="2"/>
        <v>0.99976799999999999</v>
      </c>
      <c r="H43" s="176">
        <f t="shared" si="3"/>
        <v>2.32E-4</v>
      </c>
    </row>
    <row r="44" spans="2:8">
      <c r="B44" s="171">
        <v>5.0999999999999996</v>
      </c>
      <c r="C44" s="172">
        <v>0.34</v>
      </c>
      <c r="D44" s="173">
        <f t="shared" si="0"/>
        <v>0.99999965999999996</v>
      </c>
      <c r="E44" s="174">
        <f t="shared" si="1"/>
        <v>3.4000000000000003E-7</v>
      </c>
      <c r="F44" s="172">
        <v>159</v>
      </c>
      <c r="G44" s="175">
        <f t="shared" si="2"/>
        <v>0.99984099999999998</v>
      </c>
      <c r="H44" s="176">
        <f t="shared" si="3"/>
        <v>1.5899999999999999E-4</v>
      </c>
    </row>
    <row r="45" spans="2:8">
      <c r="B45" s="171">
        <v>5.2</v>
      </c>
      <c r="C45" s="172">
        <v>0.2</v>
      </c>
      <c r="D45" s="173">
        <f t="shared" si="0"/>
        <v>0.99999979999999999</v>
      </c>
      <c r="E45" s="174">
        <f t="shared" si="1"/>
        <v>2.0000000000000002E-7</v>
      </c>
      <c r="F45" s="172">
        <v>107</v>
      </c>
      <c r="G45" s="175">
        <f t="shared" si="2"/>
        <v>0.99989300000000003</v>
      </c>
      <c r="H45" s="176">
        <f t="shared" si="3"/>
        <v>1.07E-4</v>
      </c>
    </row>
    <row r="46" spans="2:8">
      <c r="B46" s="171">
        <v>5.3</v>
      </c>
      <c r="C46" s="172">
        <v>0.11600000000000001</v>
      </c>
      <c r="D46" s="173">
        <f t="shared" si="0"/>
        <v>0.99999988399999995</v>
      </c>
      <c r="E46" s="174">
        <f t="shared" si="1"/>
        <v>1.1600000000000001E-7</v>
      </c>
      <c r="F46" s="172">
        <v>72</v>
      </c>
      <c r="G46" s="175">
        <f t="shared" si="2"/>
        <v>0.99992800000000004</v>
      </c>
      <c r="H46" s="176">
        <f t="shared" si="3"/>
        <v>7.2000000000000002E-5</v>
      </c>
    </row>
    <row r="47" spans="2:8">
      <c r="B47" s="171">
        <v>5.4</v>
      </c>
      <c r="C47" s="172">
        <v>6.7000000000000004E-2</v>
      </c>
      <c r="D47" s="173">
        <f t="shared" si="0"/>
        <v>0.99999993300000001</v>
      </c>
      <c r="E47" s="174">
        <f t="shared" si="1"/>
        <v>6.7000000000000004E-8</v>
      </c>
      <c r="F47" s="172">
        <v>48</v>
      </c>
      <c r="G47" s="175">
        <f t="shared" si="2"/>
        <v>0.99995199999999995</v>
      </c>
      <c r="H47" s="176">
        <f t="shared" si="3"/>
        <v>4.8000000000000001E-5</v>
      </c>
    </row>
    <row r="48" spans="2:8">
      <c r="B48" s="171">
        <v>5.5</v>
      </c>
      <c r="C48" s="172">
        <v>3.7999999999999999E-2</v>
      </c>
      <c r="D48" s="173">
        <f t="shared" si="0"/>
        <v>0.99999996199999996</v>
      </c>
      <c r="E48" s="174">
        <f t="shared" si="1"/>
        <v>3.7999999999999996E-8</v>
      </c>
      <c r="F48" s="172">
        <v>31</v>
      </c>
      <c r="G48" s="175">
        <f t="shared" si="2"/>
        <v>0.999969</v>
      </c>
      <c r="H48" s="176">
        <f t="shared" si="3"/>
        <v>3.1000000000000001E-5</v>
      </c>
    </row>
    <row r="49" spans="2:8">
      <c r="B49" s="171">
        <v>5.6</v>
      </c>
      <c r="C49" s="172">
        <v>2.1000000000000001E-2</v>
      </c>
      <c r="D49" s="173">
        <f t="shared" si="0"/>
        <v>0.99999997900000004</v>
      </c>
      <c r="E49" s="174">
        <f t="shared" si="1"/>
        <v>2.1000000000000003E-8</v>
      </c>
      <c r="F49" s="172">
        <v>20</v>
      </c>
      <c r="G49" s="175">
        <f t="shared" si="2"/>
        <v>0.99997999999999998</v>
      </c>
      <c r="H49" s="176">
        <f t="shared" si="3"/>
        <v>2.0000000000000002E-5</v>
      </c>
    </row>
    <row r="50" spans="2:8">
      <c r="B50" s="171">
        <v>5.7</v>
      </c>
      <c r="C50" s="172">
        <v>1.2E-2</v>
      </c>
      <c r="D50" s="173">
        <f t="shared" si="0"/>
        <v>0.99999998800000001</v>
      </c>
      <c r="E50" s="174">
        <f t="shared" si="1"/>
        <v>1.2E-8</v>
      </c>
      <c r="F50" s="172">
        <v>13.35</v>
      </c>
      <c r="G50" s="175">
        <f t="shared" si="2"/>
        <v>0.99998664999999998</v>
      </c>
      <c r="H50" s="176">
        <f t="shared" si="3"/>
        <v>1.3349999999999999E-5</v>
      </c>
    </row>
    <row r="51" spans="2:8">
      <c r="B51" s="171">
        <v>5.8</v>
      </c>
      <c r="C51" s="172">
        <v>7.0000000000000001E-3</v>
      </c>
      <c r="D51" s="173">
        <f t="shared" si="0"/>
        <v>0.99999999299999998</v>
      </c>
      <c r="E51" s="174">
        <f t="shared" si="1"/>
        <v>6.9999999999999998E-9</v>
      </c>
      <c r="F51" s="172">
        <v>8.5500000000000007</v>
      </c>
      <c r="G51" s="175">
        <f t="shared" si="2"/>
        <v>0.99999145</v>
      </c>
      <c r="H51" s="176">
        <f t="shared" si="3"/>
        <v>8.5500000000000011E-6</v>
      </c>
    </row>
    <row r="52" spans="2:8">
      <c r="B52" s="171">
        <v>5.9</v>
      </c>
      <c r="C52" s="172">
        <v>4.0000000000000001E-3</v>
      </c>
      <c r="D52" s="173">
        <f t="shared" si="0"/>
        <v>0.999999996</v>
      </c>
      <c r="E52" s="174">
        <f t="shared" si="1"/>
        <v>4.0000000000000002E-9</v>
      </c>
      <c r="F52" s="172">
        <v>5.42</v>
      </c>
      <c r="G52" s="175">
        <f t="shared" si="2"/>
        <v>0.99999457999999997</v>
      </c>
      <c r="H52" s="176">
        <f t="shared" si="3"/>
        <v>5.4199999999999998E-6</v>
      </c>
    </row>
    <row r="53" spans="2:8" ht="15" thickBot="1">
      <c r="B53" s="177">
        <v>6</v>
      </c>
      <c r="C53" s="178">
        <v>2E-3</v>
      </c>
      <c r="D53" s="179">
        <f t="shared" si="0"/>
        <v>0.99999999799999995</v>
      </c>
      <c r="E53" s="180">
        <f t="shared" si="1"/>
        <v>2.0000000000000001E-9</v>
      </c>
      <c r="F53" s="178">
        <v>3.4</v>
      </c>
      <c r="G53" s="181">
        <f t="shared" si="2"/>
        <v>0.99999660000000001</v>
      </c>
      <c r="H53" s="182">
        <f t="shared" si="3"/>
        <v>3.4000000000000001E-6</v>
      </c>
    </row>
  </sheetData>
  <mergeCells count="2">
    <mergeCell ref="C1:E1"/>
    <mergeCell ref="F1:H1"/>
  </mergeCells>
  <printOptions horizontalCentered="1" verticalCentered="1"/>
  <pageMargins left="0.7" right="0.7" top="0.75" bottom="0.75" header="0.3" footer="0.3"/>
  <pageSetup scale="88" orientation="portrait" horizontalDpi="0" verticalDpi="0" r:id="rId1"/>
  <headerFooter>
    <oddHeader>&amp;C&amp;"-,Bold"&amp;16&amp;K1F3369DPMO : Sigma Level Table</oddHeader>
    <oddFooter>&amp;C&amp;"-,Bold"&amp;K1F3369SixSigmaDigest.com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topLeftCell="B1" zoomScaleNormal="100" workbookViewId="0">
      <selection activeCell="D9" sqref="D9"/>
    </sheetView>
  </sheetViews>
  <sheetFormatPr defaultColWidth="9.1796875" defaultRowHeight="14"/>
  <cols>
    <col min="1" max="1" width="9.1796875" style="13" hidden="1" customWidth="1"/>
    <col min="2" max="2" width="44.7265625" style="13" customWidth="1"/>
    <col min="3" max="3" width="60.7265625" style="13" bestFit="1" customWidth="1"/>
    <col min="4" max="4" width="21.54296875" style="14" bestFit="1" customWidth="1"/>
    <col min="5" max="16384" width="9.1796875" style="13"/>
  </cols>
  <sheetData>
    <row r="1" spans="1:4" ht="85.5" customHeight="1" thickBot="1">
      <c r="C1" s="435"/>
      <c r="D1" s="436"/>
    </row>
    <row r="2" spans="1:4" ht="25">
      <c r="C2" s="437" t="s">
        <v>173</v>
      </c>
      <c r="D2" s="438"/>
    </row>
    <row r="3" spans="1:4" ht="25">
      <c r="A3" s="13" t="s">
        <v>174</v>
      </c>
      <c r="C3" s="184" t="s">
        <v>175</v>
      </c>
      <c r="D3" s="185" t="s">
        <v>176</v>
      </c>
    </row>
    <row r="4" spans="1:4" ht="25">
      <c r="A4" s="13" t="s">
        <v>176</v>
      </c>
      <c r="C4" s="186" t="str">
        <f>IF(D3="Continuous", "Enter Standard Deviation:", "Enter Proportion Defective:")</f>
        <v>Enter Proportion Defective:</v>
      </c>
      <c r="D4" s="187">
        <v>0.5</v>
      </c>
    </row>
    <row r="5" spans="1:4" ht="25.5" thickBot="1">
      <c r="C5" s="188" t="s">
        <v>177</v>
      </c>
      <c r="D5" s="189">
        <v>0.05</v>
      </c>
    </row>
    <row r="6" spans="1:4" ht="23" thickTop="1">
      <c r="C6" s="190" t="s">
        <v>178</v>
      </c>
      <c r="D6" s="191">
        <f>IF($D$3="Discrete",(ROUNDUP((((2.58/$D$5)^2)*$D$4)*(1-$D$4),0)),(ROUNDUP((((2.58*$D$4)/$D$5)^2),0)))</f>
        <v>666</v>
      </c>
    </row>
    <row r="7" spans="1:4" ht="22.5">
      <c r="C7" s="192" t="s">
        <v>179</v>
      </c>
      <c r="D7" s="193">
        <f>IF($D$3="Discrete",(ROUNDUP((((1.96/$D$5)^2)*$D$4)*(1-$D$4),0)),(ROUNDUP((((1.96*$D$4)/$D$5)^2),0)))</f>
        <v>385</v>
      </c>
    </row>
    <row r="8" spans="1:4" ht="22.5">
      <c r="C8" s="194" t="s">
        <v>180</v>
      </c>
      <c r="D8" s="195">
        <f>IF($D$3="Discrete",(ROUNDUP((((1.645/$D$5)^2)*$D$4)*(1-$D$4),0)),(ROUNDUP((((1.645*$D$4)/$D$5)^2),0)))</f>
        <v>271</v>
      </c>
    </row>
    <row r="9" spans="1:4">
      <c r="D9" s="35" t="s">
        <v>224</v>
      </c>
    </row>
  </sheetData>
  <mergeCells count="2">
    <mergeCell ref="C1:D1"/>
    <mergeCell ref="C2:D2"/>
  </mergeCells>
  <dataValidations count="1">
    <dataValidation type="list" allowBlank="1" showInputMessage="1" showErrorMessage="1" sqref="D3">
      <formula1>$A$3:$A$4</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6"/>
  <sheetViews>
    <sheetView workbookViewId="0">
      <selection activeCell="E1" sqref="E1"/>
    </sheetView>
  </sheetViews>
  <sheetFormatPr defaultColWidth="9.1796875" defaultRowHeight="15"/>
  <cols>
    <col min="1" max="1" width="2.453125" style="196" customWidth="1"/>
    <col min="2" max="2" width="13.453125" style="197" customWidth="1"/>
    <col min="3" max="3" width="11" style="198" bestFit="1" customWidth="1"/>
    <col min="4" max="12" width="11" style="196" bestFit="1" customWidth="1"/>
    <col min="13" max="16384" width="9.1796875" style="196"/>
  </cols>
  <sheetData>
    <row r="1" spans="2:12" ht="32.25" customHeight="1"/>
    <row r="2" spans="2:12" ht="24.5">
      <c r="B2" s="439" t="s">
        <v>150</v>
      </c>
      <c r="C2" s="439"/>
      <c r="D2" s="439"/>
      <c r="E2" s="439"/>
      <c r="F2" s="439"/>
      <c r="G2" s="439"/>
      <c r="H2" s="439"/>
      <c r="I2" s="439"/>
      <c r="J2" s="439"/>
      <c r="K2" s="439"/>
      <c r="L2" s="439"/>
    </row>
    <row r="3" spans="2:12" ht="11.25" customHeight="1"/>
    <row r="4" spans="2:12" ht="12.75" customHeight="1">
      <c r="B4" s="199" t="s">
        <v>151</v>
      </c>
    </row>
    <row r="5" spans="2:12" ht="15.5" thickBot="1">
      <c r="B5" s="200" t="s">
        <v>152</v>
      </c>
      <c r="C5" s="201">
        <v>0</v>
      </c>
      <c r="D5" s="201">
        <v>0.01</v>
      </c>
      <c r="E5" s="201">
        <v>0.02</v>
      </c>
      <c r="F5" s="201">
        <v>0.03</v>
      </c>
      <c r="G5" s="201">
        <v>0.04</v>
      </c>
      <c r="H5" s="201">
        <v>0.05</v>
      </c>
      <c r="I5" s="201">
        <v>0.06</v>
      </c>
      <c r="J5" s="201">
        <v>7.0000000000000007E-2</v>
      </c>
      <c r="K5" s="201">
        <v>0.08</v>
      </c>
      <c r="L5" s="201">
        <v>0.09</v>
      </c>
    </row>
    <row r="6" spans="2:12">
      <c r="B6" s="202">
        <v>0</v>
      </c>
      <c r="C6" s="203">
        <f>1-NORMSDIST(B6)</f>
        <v>0.5</v>
      </c>
      <c r="D6" s="203">
        <f>1-NORMSDIST($B6+D$5)</f>
        <v>0.4960106436853684</v>
      </c>
      <c r="E6" s="203">
        <f t="shared" ref="E6:L21" si="0">1-NORMSDIST($B6+E$5)</f>
        <v>0.49202168628309795</v>
      </c>
      <c r="F6" s="203">
        <f t="shared" si="0"/>
        <v>0.48803352658588728</v>
      </c>
      <c r="G6" s="203">
        <f t="shared" si="0"/>
        <v>0.48404656314716932</v>
      </c>
      <c r="H6" s="203">
        <f t="shared" si="0"/>
        <v>0.48006119416162751</v>
      </c>
      <c r="I6" s="203">
        <f t="shared" si="0"/>
        <v>0.47607781734589316</v>
      </c>
      <c r="J6" s="203">
        <f t="shared" si="0"/>
        <v>0.47209682981947887</v>
      </c>
      <c r="K6" s="203">
        <f t="shared" si="0"/>
        <v>0.46811862798601256</v>
      </c>
      <c r="L6" s="203">
        <f t="shared" si="0"/>
        <v>0.46414360741482796</v>
      </c>
    </row>
    <row r="7" spans="2:12">
      <c r="B7" s="202">
        <v>0.1</v>
      </c>
      <c r="C7" s="204">
        <f t="shared" ref="C7:C55" si="1">1-NORMSDIST(B7)</f>
        <v>0.46017216272297101</v>
      </c>
      <c r="D7" s="204">
        <f t="shared" ref="D7:L38" si="2">1-NORMSDIST($B7+D$5)</f>
        <v>0.45620468745768328</v>
      </c>
      <c r="E7" s="204">
        <f t="shared" si="0"/>
        <v>0.45224157397941611</v>
      </c>
      <c r="F7" s="204">
        <f t="shared" si="0"/>
        <v>0.44828321334543886</v>
      </c>
      <c r="G7" s="204">
        <f t="shared" si="0"/>
        <v>0.44432999519409355</v>
      </c>
      <c r="H7" s="204">
        <f t="shared" si="0"/>
        <v>0.4403823076297575</v>
      </c>
      <c r="I7" s="204">
        <f t="shared" si="0"/>
        <v>0.43644053710856712</v>
      </c>
      <c r="J7" s="204">
        <f t="shared" si="0"/>
        <v>0.43250506832496161</v>
      </c>
      <c r="K7" s="204">
        <f t="shared" si="0"/>
        <v>0.4285762840990992</v>
      </c>
      <c r="L7" s="204">
        <f t="shared" si="0"/>
        <v>0.42465456526520451</v>
      </c>
    </row>
    <row r="8" spans="2:12">
      <c r="B8" s="202">
        <v>0.2</v>
      </c>
      <c r="C8" s="204">
        <f t="shared" si="1"/>
        <v>0.42074029056089701</v>
      </c>
      <c r="D8" s="204">
        <f t="shared" si="2"/>
        <v>0.41683383651755768</v>
      </c>
      <c r="E8" s="204">
        <f t="shared" si="0"/>
        <v>0.41293557735178532</v>
      </c>
      <c r="F8" s="204">
        <f t="shared" si="0"/>
        <v>0.40904588485799409</v>
      </c>
      <c r="G8" s="204">
        <f t="shared" si="0"/>
        <v>0.40516512830220419</v>
      </c>
      <c r="H8" s="204">
        <f t="shared" si="0"/>
        <v>0.4012936743170763</v>
      </c>
      <c r="I8" s="204">
        <f t="shared" si="0"/>
        <v>0.39743188679823949</v>
      </c>
      <c r="J8" s="204">
        <f t="shared" si="0"/>
        <v>0.39358012680196053</v>
      </c>
      <c r="K8" s="204">
        <f t="shared" si="0"/>
        <v>0.38973875244420275</v>
      </c>
      <c r="L8" s="204">
        <f t="shared" si="0"/>
        <v>0.38590811880112263</v>
      </c>
    </row>
    <row r="9" spans="2:12">
      <c r="B9" s="202">
        <v>0.3</v>
      </c>
      <c r="C9" s="204">
        <f t="shared" si="1"/>
        <v>0.38208857781104733</v>
      </c>
      <c r="D9" s="204">
        <f t="shared" si="2"/>
        <v>0.37828047817798072</v>
      </c>
      <c r="E9" s="204">
        <f t="shared" si="0"/>
        <v>0.37448416527667994</v>
      </c>
      <c r="F9" s="204">
        <f t="shared" si="0"/>
        <v>0.37069998105934654</v>
      </c>
      <c r="G9" s="204">
        <f t="shared" si="0"/>
        <v>0.36692826396397193</v>
      </c>
      <c r="H9" s="204">
        <f t="shared" si="0"/>
        <v>0.3631693488243809</v>
      </c>
      <c r="I9" s="204">
        <f t="shared" si="0"/>
        <v>0.35942356678200871</v>
      </c>
      <c r="J9" s="204">
        <f t="shared" si="0"/>
        <v>0.35569124519945317</v>
      </c>
      <c r="K9" s="204">
        <f t="shared" si="0"/>
        <v>0.35197270757583721</v>
      </c>
      <c r="L9" s="204">
        <f t="shared" si="0"/>
        <v>0.34826827346401756</v>
      </c>
    </row>
    <row r="10" spans="2:12">
      <c r="B10" s="202">
        <v>0.4</v>
      </c>
      <c r="C10" s="204">
        <f t="shared" si="1"/>
        <v>0.34457825838967571</v>
      </c>
      <c r="D10" s="204">
        <f t="shared" si="2"/>
        <v>0.34090297377232259</v>
      </c>
      <c r="E10" s="204">
        <f t="shared" si="0"/>
        <v>0.33724272684824941</v>
      </c>
      <c r="F10" s="204">
        <f t="shared" si="0"/>
        <v>0.33359782059545762</v>
      </c>
      <c r="G10" s="204">
        <f t="shared" si="0"/>
        <v>0.32996855366059363</v>
      </c>
      <c r="H10" s="204">
        <f t="shared" si="0"/>
        <v>0.32635522028791997</v>
      </c>
      <c r="I10" s="204">
        <f t="shared" si="0"/>
        <v>0.32275811025034773</v>
      </c>
      <c r="J10" s="204">
        <f t="shared" si="0"/>
        <v>0.3191775087825558</v>
      </c>
      <c r="K10" s="204">
        <f t="shared" si="0"/>
        <v>0.31561369651622251</v>
      </c>
      <c r="L10" s="204">
        <f t="shared" si="0"/>
        <v>0.31206694941739055</v>
      </c>
    </row>
    <row r="11" spans="2:12">
      <c r="B11" s="202">
        <v>0.5</v>
      </c>
      <c r="C11" s="204">
        <f t="shared" si="1"/>
        <v>0.30853753872598688</v>
      </c>
      <c r="D11" s="204">
        <f t="shared" si="2"/>
        <v>0.30502573089751939</v>
      </c>
      <c r="E11" s="204">
        <f t="shared" si="0"/>
        <v>0.30153178754696619</v>
      </c>
      <c r="F11" s="204">
        <f t="shared" si="0"/>
        <v>0.29805596539487644</v>
      </c>
      <c r="G11" s="204">
        <f t="shared" si="0"/>
        <v>0.29459851621569799</v>
      </c>
      <c r="H11" s="204">
        <f t="shared" si="0"/>
        <v>0.29115968678834636</v>
      </c>
      <c r="I11" s="204">
        <f t="shared" si="0"/>
        <v>0.28773971884902705</v>
      </c>
      <c r="J11" s="204">
        <f t="shared" si="0"/>
        <v>0.28433884904632412</v>
      </c>
      <c r="K11" s="204">
        <f t="shared" si="0"/>
        <v>0.2809573088985643</v>
      </c>
      <c r="L11" s="204">
        <f t="shared" si="0"/>
        <v>0.27759532475346493</v>
      </c>
    </row>
    <row r="12" spans="2:12">
      <c r="B12" s="202">
        <v>0.6</v>
      </c>
      <c r="C12" s="204">
        <f t="shared" si="1"/>
        <v>0.27425311775007355</v>
      </c>
      <c r="D12" s="204">
        <f t="shared" si="2"/>
        <v>0.27093090378300566</v>
      </c>
      <c r="E12" s="204">
        <f t="shared" si="0"/>
        <v>0.267628893468983</v>
      </c>
      <c r="F12" s="204">
        <f t="shared" si="0"/>
        <v>0.26434729211567753</v>
      </c>
      <c r="G12" s="204">
        <f t="shared" si="0"/>
        <v>0.26108629969286157</v>
      </c>
      <c r="H12" s="204">
        <f t="shared" si="0"/>
        <v>0.25784611080586473</v>
      </c>
      <c r="I12" s="204">
        <f t="shared" si="0"/>
        <v>0.25462691467133614</v>
      </c>
      <c r="J12" s="204">
        <f t="shared" si="0"/>
        <v>0.25142889509531008</v>
      </c>
      <c r="K12" s="204">
        <f t="shared" si="0"/>
        <v>0.24825223045357048</v>
      </c>
      <c r="L12" s="204">
        <f t="shared" si="0"/>
        <v>0.24509709367430943</v>
      </c>
    </row>
    <row r="13" spans="2:12">
      <c r="B13" s="202">
        <v>0.7</v>
      </c>
      <c r="C13" s="204">
        <f t="shared" si="1"/>
        <v>0.24196365222307303</v>
      </c>
      <c r="D13" s="204">
        <f t="shared" si="2"/>
        <v>0.23885206808998671</v>
      </c>
      <c r="E13" s="204">
        <f t="shared" si="0"/>
        <v>0.23576249777925118</v>
      </c>
      <c r="F13" s="204">
        <f t="shared" si="0"/>
        <v>0.23269509230089747</v>
      </c>
      <c r="G13" s="204">
        <f t="shared" si="0"/>
        <v>0.22964999716479062</v>
      </c>
      <c r="H13" s="204">
        <f t="shared" si="0"/>
        <v>0.22662735237686826</v>
      </c>
      <c r="I13" s="204">
        <f t="shared" si="0"/>
        <v>0.22362729243759938</v>
      </c>
      <c r="J13" s="204">
        <f t="shared" si="0"/>
        <v>0.22064994634264956</v>
      </c>
      <c r="K13" s="204">
        <f t="shared" si="0"/>
        <v>0.21769543758573318</v>
      </c>
      <c r="L13" s="204">
        <f t="shared" si="0"/>
        <v>0.21476388416363723</v>
      </c>
    </row>
    <row r="14" spans="2:12">
      <c r="B14" s="202">
        <v>0.8</v>
      </c>
      <c r="C14" s="204">
        <f t="shared" si="1"/>
        <v>0.21185539858339664</v>
      </c>
      <c r="D14" s="204">
        <f t="shared" si="2"/>
        <v>0.20897008787160165</v>
      </c>
      <c r="E14" s="204">
        <f t="shared" si="0"/>
        <v>0.20610805358581308</v>
      </c>
      <c r="F14" s="204">
        <f t="shared" si="0"/>
        <v>0.20326939182806836</v>
      </c>
      <c r="G14" s="204">
        <f t="shared" si="0"/>
        <v>0.20045419326044966</v>
      </c>
      <c r="H14" s="204">
        <f t="shared" si="0"/>
        <v>0.19766254312269238</v>
      </c>
      <c r="I14" s="204">
        <f t="shared" si="0"/>
        <v>0.19489452125180828</v>
      </c>
      <c r="J14" s="204">
        <f t="shared" si="0"/>
        <v>0.19215020210369615</v>
      </c>
      <c r="K14" s="204">
        <f t="shared" si="0"/>
        <v>0.18942965477671214</v>
      </c>
      <c r="L14" s="204">
        <f t="shared" si="0"/>
        <v>0.18673294303717258</v>
      </c>
    </row>
    <row r="15" spans="2:12">
      <c r="B15" s="202">
        <v>0.9</v>
      </c>
      <c r="C15" s="204">
        <f t="shared" si="1"/>
        <v>0.18406012534675953</v>
      </c>
      <c r="D15" s="204">
        <f t="shared" si="2"/>
        <v>0.18141125489179721</v>
      </c>
      <c r="E15" s="204">
        <f t="shared" si="0"/>
        <v>0.17878637961437172</v>
      </c>
      <c r="F15" s="204">
        <f t="shared" si="0"/>
        <v>0.17618554224525784</v>
      </c>
      <c r="G15" s="204">
        <f t="shared" si="0"/>
        <v>0.17360878033862448</v>
      </c>
      <c r="H15" s="204">
        <f t="shared" si="0"/>
        <v>0.17105612630848177</v>
      </c>
      <c r="I15" s="204">
        <f t="shared" si="0"/>
        <v>0.16852760746683781</v>
      </c>
      <c r="J15" s="204">
        <f t="shared" si="0"/>
        <v>0.16602324606352958</v>
      </c>
      <c r="K15" s="204">
        <f t="shared" si="0"/>
        <v>0.16354305932769231</v>
      </c>
      <c r="L15" s="204">
        <f t="shared" si="0"/>
        <v>0.16108705951083091</v>
      </c>
    </row>
    <row r="16" spans="2:12">
      <c r="B16" s="202">
        <v>1</v>
      </c>
      <c r="C16" s="204">
        <f t="shared" si="1"/>
        <v>0.15865525393145696</v>
      </c>
      <c r="D16" s="204">
        <f t="shared" si="2"/>
        <v>0.15624764502125454</v>
      </c>
      <c r="E16" s="204">
        <f t="shared" si="0"/>
        <v>0.15386423037273489</v>
      </c>
      <c r="F16" s="204">
        <f t="shared" si="0"/>
        <v>0.15150500278834367</v>
      </c>
      <c r="G16" s="204">
        <f t="shared" si="0"/>
        <v>0.14916995033098135</v>
      </c>
      <c r="H16" s="204">
        <f t="shared" si="0"/>
        <v>0.14685905637589591</v>
      </c>
      <c r="I16" s="204">
        <f t="shared" si="0"/>
        <v>0.14457229966390961</v>
      </c>
      <c r="J16" s="204">
        <f t="shared" si="0"/>
        <v>0.14230965435593923</v>
      </c>
      <c r="K16" s="204">
        <f t="shared" si="0"/>
        <v>0.14007109008876906</v>
      </c>
      <c r="L16" s="204">
        <f t="shared" si="0"/>
        <v>0.1378565720320355</v>
      </c>
    </row>
    <row r="17" spans="2:12">
      <c r="B17" s="202">
        <v>1.1000000000000001</v>
      </c>
      <c r="C17" s="204">
        <f t="shared" si="1"/>
        <v>0.13566606094638267</v>
      </c>
      <c r="D17" s="204">
        <f t="shared" si="2"/>
        <v>0.13349951324274723</v>
      </c>
      <c r="E17" s="204">
        <f t="shared" si="0"/>
        <v>0.13135688104273069</v>
      </c>
      <c r="F17" s="204">
        <f t="shared" si="0"/>
        <v>0.1292381122400178</v>
      </c>
      <c r="G17" s="204">
        <f t="shared" si="0"/>
        <v>0.12714315056279824</v>
      </c>
      <c r="H17" s="204">
        <f t="shared" si="0"/>
        <v>0.12507193563715013</v>
      </c>
      <c r="I17" s="204">
        <f t="shared" si="0"/>
        <v>0.12302440305134332</v>
      </c>
      <c r="J17" s="204">
        <f t="shared" si="0"/>
        <v>0.12100048442101818</v>
      </c>
      <c r="K17" s="204">
        <f t="shared" si="0"/>
        <v>0.11900010745520062</v>
      </c>
      <c r="L17" s="204">
        <f t="shared" si="0"/>
        <v>0.11702319602310873</v>
      </c>
    </row>
    <row r="18" spans="2:12">
      <c r="B18" s="202">
        <v>1.2</v>
      </c>
      <c r="C18" s="204">
        <f t="shared" si="1"/>
        <v>0.11506967022170822</v>
      </c>
      <c r="D18" s="204">
        <f t="shared" si="2"/>
        <v>0.11313944644397722</v>
      </c>
      <c r="E18" s="204">
        <f t="shared" si="0"/>
        <v>0.11123243744783462</v>
      </c>
      <c r="F18" s="204">
        <f t="shared" si="0"/>
        <v>0.10934855242569186</v>
      </c>
      <c r="G18" s="204">
        <f t="shared" si="0"/>
        <v>0.10748769707458694</v>
      </c>
      <c r="H18" s="204">
        <f t="shared" si="0"/>
        <v>0.10564977366685524</v>
      </c>
      <c r="I18" s="204">
        <f t="shared" si="0"/>
        <v>0.10383468112130034</v>
      </c>
      <c r="J18" s="204">
        <f t="shared" si="0"/>
        <v>0.10204231507481909</v>
      </c>
      <c r="K18" s="204">
        <f t="shared" si="0"/>
        <v>0.10027256795444206</v>
      </c>
      <c r="L18" s="204">
        <f t="shared" si="0"/>
        <v>9.8525329049747867E-2</v>
      </c>
    </row>
    <row r="19" spans="2:12">
      <c r="B19" s="202">
        <v>1.3</v>
      </c>
      <c r="C19" s="204">
        <f t="shared" si="1"/>
        <v>9.6800484585610302E-2</v>
      </c>
      <c r="D19" s="204">
        <f t="shared" si="2"/>
        <v>9.5097917795239018E-2</v>
      </c>
      <c r="E19" s="204">
        <f t="shared" si="0"/>
        <v>9.3417508993471787E-2</v>
      </c>
      <c r="F19" s="204">
        <f t="shared" si="0"/>
        <v>9.1759135650280821E-2</v>
      </c>
      <c r="G19" s="204">
        <f t="shared" si="0"/>
        <v>9.0122672464452491E-2</v>
      </c>
      <c r="H19" s="204">
        <f t="shared" si="0"/>
        <v>8.8507991437401956E-2</v>
      </c>
      <c r="I19" s="204">
        <f t="shared" si="0"/>
        <v>8.6914961947085034E-2</v>
      </c>
      <c r="J19" s="204">
        <f t="shared" si="0"/>
        <v>8.5343450821966926E-2</v>
      </c>
      <c r="K19" s="204">
        <f t="shared" si="0"/>
        <v>8.3793322415014249E-2</v>
      </c>
      <c r="L19" s="204">
        <f t="shared" si="0"/>
        <v>8.2264438677668861E-2</v>
      </c>
    </row>
    <row r="20" spans="2:12">
      <c r="B20" s="202">
        <v>1.4</v>
      </c>
      <c r="C20" s="204">
        <f t="shared" si="1"/>
        <v>8.0756659233771066E-2</v>
      </c>
      <c r="D20" s="204">
        <f t="shared" si="2"/>
        <v>7.9269841453392442E-2</v>
      </c>
      <c r="E20" s="204">
        <f t="shared" si="0"/>
        <v>7.780384052654632E-2</v>
      </c>
      <c r="F20" s="204">
        <f t="shared" si="0"/>
        <v>7.6358509536739172E-2</v>
      </c>
      <c r="G20" s="204">
        <f t="shared" si="0"/>
        <v>7.4933699534327047E-2</v>
      </c>
      <c r="H20" s="204">
        <f t="shared" si="0"/>
        <v>7.3529259609648401E-2</v>
      </c>
      <c r="I20" s="204">
        <f t="shared" si="0"/>
        <v>7.2145036965893805E-2</v>
      </c>
      <c r="J20" s="204">
        <f t="shared" si="0"/>
        <v>7.078087699168556E-2</v>
      </c>
      <c r="K20" s="204">
        <f t="shared" si="0"/>
        <v>6.9436623333331671E-2</v>
      </c>
      <c r="L20" s="204">
        <f t="shared" si="0"/>
        <v>6.8112117966725449E-2</v>
      </c>
    </row>
    <row r="21" spans="2:12">
      <c r="B21" s="202">
        <v>1.5</v>
      </c>
      <c r="C21" s="204">
        <f t="shared" si="1"/>
        <v>6.6807201268858085E-2</v>
      </c>
      <c r="D21" s="204">
        <f t="shared" si="2"/>
        <v>6.5521712088916439E-2</v>
      </c>
      <c r="E21" s="204">
        <f t="shared" si="0"/>
        <v>6.4255487818935753E-2</v>
      </c>
      <c r="F21" s="204">
        <f t="shared" si="0"/>
        <v>6.3008364463978395E-2</v>
      </c>
      <c r="G21" s="204">
        <f t="shared" si="0"/>
        <v>6.1780176711811907E-2</v>
      </c>
      <c r="H21" s="204">
        <f t="shared" si="0"/>
        <v>6.0570758002059022E-2</v>
      </c>
      <c r="I21" s="204">
        <f t="shared" si="0"/>
        <v>5.9379940594793013E-2</v>
      </c>
      <c r="J21" s="204">
        <f t="shared" si="0"/>
        <v>5.8207555638553066E-2</v>
      </c>
      <c r="K21" s="204">
        <f t="shared" si="0"/>
        <v>5.7053433237754136E-2</v>
      </c>
      <c r="L21" s="204">
        <f t="shared" si="0"/>
        <v>5.5917402519469417E-2</v>
      </c>
    </row>
    <row r="22" spans="2:12">
      <c r="B22" s="202">
        <v>1.6</v>
      </c>
      <c r="C22" s="204">
        <f t="shared" si="1"/>
        <v>5.4799291699557995E-2</v>
      </c>
      <c r="D22" s="204">
        <f t="shared" si="2"/>
        <v>5.3698928148119718E-2</v>
      </c>
      <c r="E22" s="204">
        <f t="shared" si="2"/>
        <v>5.2616138454252059E-2</v>
      </c>
      <c r="F22" s="204">
        <f t="shared" si="2"/>
        <v>5.1550748490089338E-2</v>
      </c>
      <c r="G22" s="204">
        <f t="shared" si="2"/>
        <v>5.0502583474103746E-2</v>
      </c>
      <c r="H22" s="204">
        <f t="shared" si="2"/>
        <v>4.9471468033648103E-2</v>
      </c>
      <c r="I22" s="204">
        <f t="shared" si="2"/>
        <v>4.8457226266722775E-2</v>
      </c>
      <c r="J22" s="204">
        <f t="shared" si="2"/>
        <v>4.7459681802947351E-2</v>
      </c>
      <c r="K22" s="204">
        <f t="shared" si="2"/>
        <v>4.6478657863719963E-2</v>
      </c>
      <c r="L22" s="204">
        <f t="shared" si="2"/>
        <v>4.5513977321549826E-2</v>
      </c>
    </row>
    <row r="23" spans="2:12">
      <c r="B23" s="202">
        <v>1.7</v>
      </c>
      <c r="C23" s="204">
        <f t="shared" si="1"/>
        <v>4.4565462758543006E-2</v>
      </c>
      <c r="D23" s="204">
        <f t="shared" si="2"/>
        <v>4.3632936524031884E-2</v>
      </c>
      <c r="E23" s="204">
        <f t="shared" si="2"/>
        <v>4.2716220791328863E-2</v>
      </c>
      <c r="F23" s="204">
        <f t="shared" si="2"/>
        <v>4.1815137613594899E-2</v>
      </c>
      <c r="G23" s="204">
        <f t="shared" si="2"/>
        <v>4.0929508978807316E-2</v>
      </c>
      <c r="H23" s="204">
        <f t="shared" si="2"/>
        <v>4.0059156863817114E-2</v>
      </c>
      <c r="I23" s="204">
        <f t="shared" si="2"/>
        <v>3.9203903287482689E-2</v>
      </c>
      <c r="J23" s="204">
        <f t="shared" si="2"/>
        <v>3.8363570362871191E-2</v>
      </c>
      <c r="K23" s="204">
        <f t="shared" si="2"/>
        <v>3.7537980348516742E-2</v>
      </c>
      <c r="L23" s="204">
        <f t="shared" si="2"/>
        <v>3.6726955698726305E-2</v>
      </c>
    </row>
    <row r="24" spans="2:12">
      <c r="B24" s="202">
        <v>1.8</v>
      </c>
      <c r="C24" s="204">
        <f t="shared" si="1"/>
        <v>3.5930319112925768E-2</v>
      </c>
      <c r="D24" s="204">
        <f t="shared" si="2"/>
        <v>3.5147893584038803E-2</v>
      </c>
      <c r="E24" s="204">
        <f t="shared" si="2"/>
        <v>3.4379502445889942E-2</v>
      </c>
      <c r="F24" s="204">
        <f t="shared" si="2"/>
        <v>3.3624969419628337E-2</v>
      </c>
      <c r="G24" s="204">
        <f t="shared" si="2"/>
        <v>3.2884118659163852E-2</v>
      </c>
      <c r="H24" s="204">
        <f t="shared" si="2"/>
        <v>3.2156774795613741E-2</v>
      </c>
      <c r="I24" s="204">
        <f t="shared" si="2"/>
        <v>3.1442762980752659E-2</v>
      </c>
      <c r="J24" s="204">
        <f t="shared" si="2"/>
        <v>3.0741908929465933E-2</v>
      </c>
      <c r="K24" s="204">
        <f t="shared" si="2"/>
        <v>3.0054038961199736E-2</v>
      </c>
      <c r="L24" s="204">
        <f t="shared" si="2"/>
        <v>2.9378980040409397E-2</v>
      </c>
    </row>
    <row r="25" spans="2:12">
      <c r="B25" s="202">
        <v>1.9</v>
      </c>
      <c r="C25" s="204">
        <f t="shared" si="1"/>
        <v>2.8716559816001852E-2</v>
      </c>
      <c r="D25" s="204">
        <f t="shared" si="2"/>
        <v>2.8066606659772564E-2</v>
      </c>
      <c r="E25" s="204">
        <f t="shared" si="2"/>
        <v>2.7428949703836802E-2</v>
      </c>
      <c r="F25" s="204">
        <f t="shared" si="2"/>
        <v>2.6803418877054952E-2</v>
      </c>
      <c r="G25" s="204">
        <f t="shared" si="2"/>
        <v>2.6189844940452733E-2</v>
      </c>
      <c r="H25" s="204">
        <f t="shared" si="2"/>
        <v>2.5588059521638562E-2</v>
      </c>
      <c r="I25" s="204">
        <f t="shared" si="2"/>
        <v>2.4997895148220484E-2</v>
      </c>
      <c r="J25" s="204">
        <f t="shared" si="2"/>
        <v>2.4419185280222577E-2</v>
      </c>
      <c r="K25" s="204">
        <f t="shared" si="2"/>
        <v>2.3851764341508486E-2</v>
      </c>
      <c r="L25" s="204">
        <f t="shared" si="2"/>
        <v>2.3295467750211851E-2</v>
      </c>
    </row>
    <row r="26" spans="2:12">
      <c r="B26" s="202">
        <v>2</v>
      </c>
      <c r="C26" s="204">
        <f t="shared" si="1"/>
        <v>2.2750131948179209E-2</v>
      </c>
      <c r="D26" s="204">
        <f t="shared" si="2"/>
        <v>2.221559442943144E-2</v>
      </c>
      <c r="E26" s="204">
        <f t="shared" si="2"/>
        <v>2.1691693767646791E-2</v>
      </c>
      <c r="F26" s="204">
        <f t="shared" si="2"/>
        <v>2.1178269642672221E-2</v>
      </c>
      <c r="G26" s="204">
        <f t="shared" si="2"/>
        <v>2.0675162866070074E-2</v>
      </c>
      <c r="H26" s="204">
        <f t="shared" si="2"/>
        <v>2.0182215405704418E-2</v>
      </c>
      <c r="I26" s="204">
        <f t="shared" si="2"/>
        <v>1.9699270409376912E-2</v>
      </c>
      <c r="J26" s="204">
        <f t="shared" si="2"/>
        <v>1.9226172227517324E-2</v>
      </c>
      <c r="K26" s="204">
        <f t="shared" si="2"/>
        <v>1.8762766434937794E-2</v>
      </c>
      <c r="L26" s="204">
        <f t="shared" si="2"/>
        <v>1.8308899851658955E-2</v>
      </c>
    </row>
    <row r="27" spans="2:12">
      <c r="B27" s="202">
        <v>2.1</v>
      </c>
      <c r="C27" s="204">
        <f t="shared" si="1"/>
        <v>1.7864420562816563E-2</v>
      </c>
      <c r="D27" s="204">
        <f t="shared" si="2"/>
        <v>1.7429177937657081E-2</v>
      </c>
      <c r="E27" s="204">
        <f t="shared" si="2"/>
        <v>1.700302264763276E-2</v>
      </c>
      <c r="F27" s="204">
        <f t="shared" si="2"/>
        <v>1.6585806683604987E-2</v>
      </c>
      <c r="G27" s="204">
        <f t="shared" si="2"/>
        <v>1.6177383372166121E-2</v>
      </c>
      <c r="H27" s="204">
        <f t="shared" si="2"/>
        <v>1.5777607391090465E-2</v>
      </c>
      <c r="I27" s="204">
        <f t="shared" si="2"/>
        <v>1.5386334783925482E-2</v>
      </c>
      <c r="J27" s="204">
        <f t="shared" si="2"/>
        <v>1.500342297373225E-2</v>
      </c>
      <c r="K27" s="204">
        <f t="shared" si="2"/>
        <v>1.4628730775989252E-2</v>
      </c>
      <c r="L27" s="204">
        <f t="shared" si="2"/>
        <v>1.4262118410668823E-2</v>
      </c>
    </row>
    <row r="28" spans="2:12">
      <c r="B28" s="202">
        <v>2.2000000000000002</v>
      </c>
      <c r="C28" s="204">
        <f t="shared" si="1"/>
        <v>1.390344751349859E-2</v>
      </c>
      <c r="D28" s="204">
        <f t="shared" si="2"/>
        <v>1.3552581146419995E-2</v>
      </c>
      <c r="E28" s="204">
        <f t="shared" si="2"/>
        <v>1.3209383807256225E-2</v>
      </c>
      <c r="F28" s="204">
        <f t="shared" si="2"/>
        <v>1.2873721438601993E-2</v>
      </c>
      <c r="G28" s="204">
        <f t="shared" si="2"/>
        <v>1.2545461435946592E-2</v>
      </c>
      <c r="H28" s="204">
        <f t="shared" si="2"/>
        <v>1.2224472655044671E-2</v>
      </c>
      <c r="I28" s="204">
        <f t="shared" si="2"/>
        <v>1.1910625418547038E-2</v>
      </c>
      <c r="J28" s="204">
        <f t="shared" si="2"/>
        <v>1.1603791521903495E-2</v>
      </c>
      <c r="K28" s="204">
        <f t="shared" si="2"/>
        <v>1.1303844238552796E-2</v>
      </c>
      <c r="L28" s="204">
        <f t="shared" si="2"/>
        <v>1.1010658324411393E-2</v>
      </c>
    </row>
    <row r="29" spans="2:12">
      <c r="B29" s="202">
        <v>2.2999999999999998</v>
      </c>
      <c r="C29" s="204">
        <f t="shared" si="1"/>
        <v>1.0724110021675837E-2</v>
      </c>
      <c r="D29" s="204">
        <f t="shared" si="2"/>
        <v>1.0444077061951051E-2</v>
      </c>
      <c r="E29" s="204">
        <f t="shared" si="2"/>
        <v>1.0170438668719695E-2</v>
      </c>
      <c r="F29" s="204">
        <f t="shared" si="2"/>
        <v>9.9030755591642539E-3</v>
      </c>
      <c r="G29" s="204">
        <f t="shared" si="2"/>
        <v>9.6418699453583168E-3</v>
      </c>
      <c r="H29" s="204">
        <f t="shared" si="2"/>
        <v>9.3867055348385575E-3</v>
      </c>
      <c r="I29" s="204">
        <f t="shared" si="2"/>
        <v>9.1374675305726516E-3</v>
      </c>
      <c r="J29" s="204">
        <f t="shared" si="2"/>
        <v>8.8940426303367737E-3</v>
      </c>
      <c r="K29" s="204">
        <f t="shared" si="2"/>
        <v>8.6563190255165567E-3</v>
      </c>
      <c r="L29" s="204">
        <f t="shared" si="2"/>
        <v>8.4241863993457233E-3</v>
      </c>
    </row>
    <row r="30" spans="2:12">
      <c r="B30" s="202">
        <v>2.4</v>
      </c>
      <c r="C30" s="204">
        <f t="shared" si="1"/>
        <v>8.1975359245961554E-3</v>
      </c>
      <c r="D30" s="204">
        <f t="shared" si="2"/>
        <v>7.9762602607337252E-3</v>
      </c>
      <c r="E30" s="204">
        <f t="shared" si="2"/>
        <v>7.760253550553653E-3</v>
      </c>
      <c r="F30" s="204">
        <f t="shared" si="2"/>
        <v>7.5494114163091597E-3</v>
      </c>
      <c r="G30" s="204">
        <f t="shared" si="2"/>
        <v>7.3436309553482904E-3</v>
      </c>
      <c r="H30" s="204">
        <f t="shared" si="2"/>
        <v>7.1428107352714543E-3</v>
      </c>
      <c r="I30" s="204">
        <f t="shared" si="2"/>
        <v>6.9468507886243369E-3</v>
      </c>
      <c r="J30" s="204">
        <f t="shared" si="2"/>
        <v>6.7556526071406164E-3</v>
      </c>
      <c r="K30" s="204">
        <f t="shared" si="2"/>
        <v>6.5691191355468082E-3</v>
      </c>
      <c r="L30" s="204">
        <f t="shared" si="2"/>
        <v>6.3871547649432259E-3</v>
      </c>
    </row>
    <row r="31" spans="2:12">
      <c r="B31" s="202">
        <v>2.5</v>
      </c>
      <c r="C31" s="204">
        <f t="shared" si="1"/>
        <v>6.2096653257761592E-3</v>
      </c>
      <c r="D31" s="204">
        <f t="shared" si="2"/>
        <v>6.0365580804127017E-3</v>
      </c>
      <c r="E31" s="204">
        <f t="shared" si="2"/>
        <v>5.8677417153325528E-3</v>
      </c>
      <c r="F31" s="204">
        <f t="shared" si="2"/>
        <v>5.7031263329506698E-3</v>
      </c>
      <c r="G31" s="204">
        <f t="shared" si="2"/>
        <v>5.5426234430826504E-3</v>
      </c>
      <c r="H31" s="204">
        <f t="shared" si="2"/>
        <v>5.3861459540667234E-3</v>
      </c>
      <c r="I31" s="204">
        <f t="shared" si="2"/>
        <v>5.2336081635557807E-3</v>
      </c>
      <c r="J31" s="204">
        <f t="shared" si="2"/>
        <v>5.0849257489909983E-3</v>
      </c>
      <c r="K31" s="204">
        <f t="shared" si="2"/>
        <v>4.9400157577705883E-3</v>
      </c>
      <c r="L31" s="204">
        <f t="shared" si="2"/>
        <v>4.7987965971262314E-3</v>
      </c>
    </row>
    <row r="32" spans="2:12">
      <c r="B32" s="202">
        <v>2.6</v>
      </c>
      <c r="C32" s="204">
        <f t="shared" si="1"/>
        <v>4.661188023718732E-3</v>
      </c>
      <c r="D32" s="204">
        <f t="shared" si="2"/>
        <v>4.5271111329673319E-3</v>
      </c>
      <c r="E32" s="204">
        <f t="shared" si="2"/>
        <v>4.3964883481213413E-3</v>
      </c>
      <c r="F32" s="204">
        <f t="shared" si="2"/>
        <v>4.2692434090892961E-3</v>
      </c>
      <c r="G32" s="204">
        <f t="shared" si="2"/>
        <v>4.14530136103608E-3</v>
      </c>
      <c r="H32" s="204">
        <f t="shared" si="2"/>
        <v>4.0245885427583339E-3</v>
      </c>
      <c r="I32" s="204">
        <f t="shared" si="2"/>
        <v>3.907032574852809E-3</v>
      </c>
      <c r="J32" s="204">
        <f t="shared" si="2"/>
        <v>3.7925623476854353E-3</v>
      </c>
      <c r="K32" s="204">
        <f t="shared" si="2"/>
        <v>3.6811080091749826E-3</v>
      </c>
      <c r="L32" s="204">
        <f t="shared" si="2"/>
        <v>3.5726009523997515E-3</v>
      </c>
    </row>
    <row r="33" spans="2:12">
      <c r="B33" s="202">
        <v>2.7</v>
      </c>
      <c r="C33" s="204">
        <f t="shared" si="1"/>
        <v>3.4669738030406183E-3</v>
      </c>
      <c r="D33" s="204">
        <f t="shared" si="2"/>
        <v>3.3641604066692032E-3</v>
      </c>
      <c r="E33" s="204">
        <f t="shared" si="2"/>
        <v>3.2640958158912659E-3</v>
      </c>
      <c r="F33" s="204">
        <f t="shared" si="2"/>
        <v>3.1667162773577617E-3</v>
      </c>
      <c r="G33" s="204">
        <f t="shared" si="2"/>
        <v>3.0719592186504441E-3</v>
      </c>
      <c r="H33" s="204">
        <f t="shared" si="2"/>
        <v>2.9797632350545555E-3</v>
      </c>
      <c r="I33" s="204">
        <f t="shared" si="2"/>
        <v>2.8900680762261599E-3</v>
      </c>
      <c r="J33" s="204">
        <f t="shared" si="2"/>
        <v>2.8028146327649939E-3</v>
      </c>
      <c r="K33" s="204">
        <f t="shared" si="2"/>
        <v>2.7179449227012764E-3</v>
      </c>
      <c r="L33" s="204">
        <f t="shared" si="2"/>
        <v>2.6354020779049137E-3</v>
      </c>
    </row>
    <row r="34" spans="2:12">
      <c r="B34" s="202">
        <v>2.8</v>
      </c>
      <c r="C34" s="204">
        <f t="shared" si="1"/>
        <v>2.5551303304279793E-3</v>
      </c>
      <c r="D34" s="204">
        <f t="shared" si="2"/>
        <v>2.4770749987859109E-3</v>
      </c>
      <c r="E34" s="204">
        <f t="shared" si="2"/>
        <v>2.4011824741893006E-3</v>
      </c>
      <c r="F34" s="204">
        <f t="shared" si="2"/>
        <v>2.3274002067315003E-3</v>
      </c>
      <c r="G34" s="204">
        <f t="shared" si="2"/>
        <v>2.2556766915423632E-3</v>
      </c>
      <c r="H34" s="204">
        <f t="shared" si="2"/>
        <v>2.1859614549132322E-3</v>
      </c>
      <c r="I34" s="204">
        <f t="shared" si="2"/>
        <v>2.1182050404046082E-3</v>
      </c>
      <c r="J34" s="204">
        <f t="shared" si="2"/>
        <v>2.0523589949397181E-3</v>
      </c>
      <c r="K34" s="204">
        <f t="shared" si="2"/>
        <v>1.9883758548943087E-3</v>
      </c>
      <c r="L34" s="204">
        <f t="shared" si="2"/>
        <v>1.9262091321878838E-3</v>
      </c>
    </row>
    <row r="35" spans="2:12">
      <c r="B35" s="202">
        <v>2.9</v>
      </c>
      <c r="C35" s="204">
        <f t="shared" si="1"/>
        <v>1.8658133003840449E-3</v>
      </c>
      <c r="D35" s="204">
        <f t="shared" si="2"/>
        <v>1.8071437808064861E-3</v>
      </c>
      <c r="E35" s="204">
        <f t="shared" si="2"/>
        <v>1.7501569286760832E-3</v>
      </c>
      <c r="F35" s="204">
        <f t="shared" si="2"/>
        <v>1.694810019277293E-3</v>
      </c>
      <c r="G35" s="204">
        <f t="shared" si="2"/>
        <v>1.6410612341569708E-3</v>
      </c>
      <c r="H35" s="204">
        <f t="shared" si="2"/>
        <v>1.5888696473648212E-3</v>
      </c>
      <c r="I35" s="204">
        <f t="shared" si="2"/>
        <v>1.538195211738036E-3</v>
      </c>
      <c r="J35" s="204">
        <f t="shared" si="2"/>
        <v>1.4889987452374465E-3</v>
      </c>
      <c r="K35" s="204">
        <f t="shared" si="2"/>
        <v>1.4412419173399638E-3</v>
      </c>
      <c r="L35" s="204">
        <f t="shared" si="2"/>
        <v>1.3948872354923036E-3</v>
      </c>
    </row>
    <row r="36" spans="2:12">
      <c r="B36" s="202">
        <v>3</v>
      </c>
      <c r="C36" s="204">
        <f t="shared" si="1"/>
        <v>1.3498980316301035E-3</v>
      </c>
      <c r="D36" s="204">
        <f t="shared" si="2"/>
        <v>1.3062384487694256E-3</v>
      </c>
      <c r="E36" s="204">
        <f t="shared" si="2"/>
        <v>1.2638734276723129E-3</v>
      </c>
      <c r="F36" s="204">
        <f t="shared" si="2"/>
        <v>1.2227686935922799E-3</v>
      </c>
      <c r="G36" s="204">
        <f t="shared" si="2"/>
        <v>1.1828907431044033E-3</v>
      </c>
      <c r="H36" s="204">
        <f t="shared" si="2"/>
        <v>1.1442068310226761E-3</v>
      </c>
      <c r="I36" s="204">
        <f t="shared" si="2"/>
        <v>1.1066849574092874E-3</v>
      </c>
      <c r="J36" s="204">
        <f t="shared" si="2"/>
        <v>1.0702938546789387E-3</v>
      </c>
      <c r="K36" s="204">
        <f t="shared" si="2"/>
        <v>1.0350029748028566E-3</v>
      </c>
      <c r="L36" s="204">
        <f t="shared" si="2"/>
        <v>1.0007824766140594E-3</v>
      </c>
    </row>
    <row r="37" spans="2:12">
      <c r="B37" s="202">
        <v>3.1</v>
      </c>
      <c r="C37" s="204">
        <f t="shared" si="1"/>
        <v>9.6760321321831544E-4</v>
      </c>
      <c r="D37" s="204">
        <f t="shared" si="2"/>
        <v>9.3543671951412666E-4</v>
      </c>
      <c r="E37" s="204">
        <f t="shared" si="2"/>
        <v>9.042551998222903E-4</v>
      </c>
      <c r="F37" s="204">
        <f t="shared" si="2"/>
        <v>8.7403151563159032E-4</v>
      </c>
      <c r="G37" s="204">
        <f t="shared" si="2"/>
        <v>8.447391734586196E-4</v>
      </c>
      <c r="H37" s="204">
        <f t="shared" si="2"/>
        <v>8.1635231282861653E-4</v>
      </c>
      <c r="I37" s="204">
        <f t="shared" si="2"/>
        <v>7.8884569437553953E-4</v>
      </c>
      <c r="J37" s="204">
        <f t="shared" si="2"/>
        <v>7.6219468806726365E-4</v>
      </c>
      <c r="K37" s="204">
        <f t="shared" si="2"/>
        <v>7.3637526155390098E-4</v>
      </c>
      <c r="L37" s="204">
        <f t="shared" si="2"/>
        <v>7.1136396864535101E-4</v>
      </c>
    </row>
    <row r="38" spans="2:12">
      <c r="B38" s="202">
        <v>3.2</v>
      </c>
      <c r="C38" s="204">
        <f t="shared" si="1"/>
        <v>6.8713793791586042E-4</v>
      </c>
      <c r="D38" s="204">
        <f t="shared" si="2"/>
        <v>6.6367486143992238E-4</v>
      </c>
      <c r="E38" s="204">
        <f t="shared" si="2"/>
        <v>6.4095298366007025E-4</v>
      </c>
      <c r="F38" s="204">
        <f t="shared" si="2"/>
        <v>6.1895109038678786E-4</v>
      </c>
      <c r="G38" s="204">
        <f t="shared" si="2"/>
        <v>5.976484979344221E-4</v>
      </c>
      <c r="H38" s="204">
        <f t="shared" si="2"/>
        <v>5.7702504239076635E-4</v>
      </c>
      <c r="I38" s="204">
        <f t="shared" si="2"/>
        <v>5.5706106902464469E-4</v>
      </c>
      <c r="J38" s="204">
        <f t="shared" si="2"/>
        <v>5.377374218297204E-4</v>
      </c>
      <c r="K38" s="204">
        <f t="shared" si="2"/>
        <v>5.1903543320697132E-4</v>
      </c>
      <c r="L38" s="204">
        <f t="shared" si="2"/>
        <v>5.0093691378572114E-4</v>
      </c>
    </row>
    <row r="39" spans="2:12">
      <c r="B39" s="202">
        <v>3.3</v>
      </c>
      <c r="C39" s="204">
        <f t="shared" si="1"/>
        <v>4.8342414238378151E-4</v>
      </c>
      <c r="D39" s="204">
        <f t="shared" ref="D39:L55" si="3">1-NORMSDIST($B39+D$5)</f>
        <v>4.6647985610759335E-4</v>
      </c>
      <c r="E39" s="204">
        <f t="shared" si="3"/>
        <v>4.5008724059214522E-4</v>
      </c>
      <c r="F39" s="204">
        <f t="shared" si="3"/>
        <v>4.3422992038166797E-4</v>
      </c>
      <c r="G39" s="204">
        <f t="shared" si="3"/>
        <v>4.1889194945032848E-4</v>
      </c>
      <c r="H39" s="204">
        <f t="shared" si="3"/>
        <v>4.0405780186403284E-4</v>
      </c>
      <c r="I39" s="204">
        <f t="shared" si="3"/>
        <v>3.8971236258200648E-4</v>
      </c>
      <c r="J39" s="204">
        <f t="shared" si="3"/>
        <v>3.7584091840003886E-4</v>
      </c>
      <c r="K39" s="204">
        <f t="shared" si="3"/>
        <v>3.6242914903306112E-4</v>
      </c>
      <c r="L39" s="204">
        <f t="shared" si="3"/>
        <v>3.4946311833794486E-4</v>
      </c>
    </row>
    <row r="40" spans="2:12">
      <c r="B40" s="202">
        <v>3.4</v>
      </c>
      <c r="C40" s="204">
        <f t="shared" si="1"/>
        <v>3.3692926567685522E-4</v>
      </c>
      <c r="D40" s="204">
        <f t="shared" si="3"/>
        <v>3.2481439741882667E-4</v>
      </c>
      <c r="E40" s="204">
        <f t="shared" si="3"/>
        <v>3.1310567858122695E-4</v>
      </c>
      <c r="F40" s="204">
        <f t="shared" si="3"/>
        <v>3.0179062460866657E-4</v>
      </c>
      <c r="G40" s="204">
        <f t="shared" si="3"/>
        <v>2.9085709329079723E-4</v>
      </c>
      <c r="H40" s="204">
        <f t="shared" si="3"/>
        <v>2.8029327681622362E-4</v>
      </c>
      <c r="I40" s="204">
        <f t="shared" si="3"/>
        <v>2.7008769396352772E-4</v>
      </c>
      <c r="J40" s="204">
        <f t="shared" si="3"/>
        <v>2.6022918242751825E-4</v>
      </c>
      <c r="K40" s="204">
        <f t="shared" si="3"/>
        <v>2.5070689128048329E-4</v>
      </c>
      <c r="L40" s="204">
        <f t="shared" si="3"/>
        <v>2.415102735678909E-4</v>
      </c>
    </row>
    <row r="41" spans="2:12">
      <c r="B41" s="202">
        <v>3.5</v>
      </c>
      <c r="C41" s="204">
        <f t="shared" si="1"/>
        <v>2.3262907903554009E-4</v>
      </c>
      <c r="D41" s="204">
        <f t="shared" si="3"/>
        <v>2.2405334699104884E-4</v>
      </c>
      <c r="E41" s="204">
        <f t="shared" si="3"/>
        <v>2.1577339929468309E-4</v>
      </c>
      <c r="F41" s="204">
        <f t="shared" si="3"/>
        <v>2.0777983348063689E-4</v>
      </c>
      <c r="G41" s="204">
        <f t="shared" si="3"/>
        <v>2.0006351600732053E-4</v>
      </c>
      <c r="H41" s="204">
        <f t="shared" si="3"/>
        <v>1.9261557563565734E-4</v>
      </c>
      <c r="I41" s="204">
        <f t="shared" si="3"/>
        <v>1.8542739693327981E-4</v>
      </c>
      <c r="J41" s="204">
        <f t="shared" si="3"/>
        <v>1.78490613904847E-4</v>
      </c>
      <c r="K41" s="204">
        <f t="shared" si="3"/>
        <v>1.7179710374592982E-4</v>
      </c>
      <c r="L41" s="204">
        <f t="shared" si="3"/>
        <v>1.6533898072013109E-4</v>
      </c>
    </row>
    <row r="42" spans="2:12">
      <c r="B42" s="202">
        <v>3.6</v>
      </c>
      <c r="C42" s="204">
        <f t="shared" si="1"/>
        <v>1.5910859015755285E-4</v>
      </c>
      <c r="D42" s="204">
        <f t="shared" si="3"/>
        <v>1.5309850257372304E-4</v>
      </c>
      <c r="E42" s="204">
        <f t="shared" si="3"/>
        <v>1.4730150790742691E-4</v>
      </c>
      <c r="F42" s="204">
        <f t="shared" si="3"/>
        <v>1.417106098757781E-4</v>
      </c>
      <c r="G42" s="204">
        <f t="shared" si="3"/>
        <v>1.3631902044575206E-4</v>
      </c>
      <c r="H42" s="204">
        <f t="shared" si="3"/>
        <v>1.311201544205165E-4</v>
      </c>
      <c r="I42" s="204">
        <f t="shared" si="3"/>
        <v>1.2610762413844956E-4</v>
      </c>
      <c r="J42" s="204">
        <f t="shared" si="3"/>
        <v>1.2127523428540066E-4</v>
      </c>
      <c r="K42" s="204">
        <f t="shared" si="3"/>
        <v>1.1661697681542016E-4</v>
      </c>
      <c r="L42" s="204">
        <f t="shared" si="3"/>
        <v>1.121270259822893E-4</v>
      </c>
    </row>
    <row r="43" spans="2:12">
      <c r="B43" s="202">
        <v>3.7</v>
      </c>
      <c r="C43" s="204">
        <f t="shared" si="1"/>
        <v>1.0779973347740945E-4</v>
      </c>
      <c r="D43" s="204">
        <f t="shared" si="3"/>
        <v>1.0362962367405082E-4</v>
      </c>
      <c r="E43" s="204">
        <f t="shared" si="3"/>
        <v>9.9611388975962001E-5</v>
      </c>
      <c r="F43" s="204">
        <f t="shared" si="3"/>
        <v>9.5739885268897318E-5</v>
      </c>
      <c r="G43" s="204">
        <f t="shared" si="3"/>
        <v>9.2010127474062564E-5</v>
      </c>
      <c r="H43" s="204">
        <f t="shared" si="3"/>
        <v>8.841728520081471E-5</v>
      </c>
      <c r="I43" s="204">
        <f t="shared" si="3"/>
        <v>8.4956678497949412E-5</v>
      </c>
      <c r="J43" s="204">
        <f t="shared" si="3"/>
        <v>8.162377370268814E-5</v>
      </c>
      <c r="K43" s="204">
        <f t="shared" si="3"/>
        <v>7.8414179383590188E-5</v>
      </c>
      <c r="L43" s="204">
        <f t="shared" si="3"/>
        <v>7.53236423787218E-5</v>
      </c>
    </row>
    <row r="44" spans="2:12">
      <c r="B44" s="202">
        <v>3.8</v>
      </c>
      <c r="C44" s="204">
        <f t="shared" si="1"/>
        <v>7.2348043925085648E-5</v>
      </c>
      <c r="D44" s="204">
        <f t="shared" si="3"/>
        <v>6.9483395879865739E-5</v>
      </c>
      <c r="E44" s="204">
        <f t="shared" si="3"/>
        <v>6.672583702971302E-5</v>
      </c>
      <c r="F44" s="204">
        <f t="shared" si="3"/>
        <v>6.4071629488848814E-5</v>
      </c>
      <c r="G44" s="204">
        <f t="shared" si="3"/>
        <v>6.1517155183210548E-5</v>
      </c>
      <c r="H44" s="204">
        <f t="shared" si="3"/>
        <v>5.905891241897443E-5</v>
      </c>
      <c r="I44" s="204">
        <f t="shared" si="3"/>
        <v>5.6693512534233825E-5</v>
      </c>
      <c r="J44" s="204">
        <f t="shared" si="3"/>
        <v>5.4417676633722323E-5</v>
      </c>
      <c r="K44" s="204">
        <f t="shared" si="3"/>
        <v>5.2228232401807517E-5</v>
      </c>
      <c r="L44" s="204">
        <f t="shared" si="3"/>
        <v>5.012211099619801E-5</v>
      </c>
    </row>
    <row r="45" spans="2:12">
      <c r="B45" s="202">
        <v>3.9</v>
      </c>
      <c r="C45" s="204">
        <f t="shared" si="1"/>
        <v>4.8096344017589665E-5</v>
      </c>
      <c r="D45" s="204">
        <f t="shared" si="3"/>
        <v>4.6148060556250314E-5</v>
      </c>
      <c r="E45" s="204">
        <f t="shared" si="3"/>
        <v>4.4274484312101237E-5</v>
      </c>
      <c r="F45" s="204">
        <f t="shared" si="3"/>
        <v>4.2472930788739482E-5</v>
      </c>
      <c r="G45" s="204">
        <f t="shared" si="3"/>
        <v>4.0740804558514476E-5</v>
      </c>
      <c r="H45" s="204">
        <f t="shared" si="3"/>
        <v>3.9075596597770712E-5</v>
      </c>
      <c r="I45" s="204">
        <f t="shared" si="3"/>
        <v>3.74748816910353E-5</v>
      </c>
      <c r="J45" s="204">
        <f t="shared" si="3"/>
        <v>3.5936315902818095E-5</v>
      </c>
      <c r="K45" s="204">
        <f t="shared" si="3"/>
        <v>3.4457634115026003E-5</v>
      </c>
      <c r="L45" s="204">
        <f t="shared" si="3"/>
        <v>3.3036647629436366E-5</v>
      </c>
    </row>
    <row r="46" spans="2:12">
      <c r="B46" s="202">
        <v>4</v>
      </c>
      <c r="C46" s="204">
        <f t="shared" si="1"/>
        <v>3.1671241833119979E-5</v>
      </c>
      <c r="D46" s="204">
        <f t="shared" si="3"/>
        <v>3.0359373926591715E-5</v>
      </c>
      <c r="E46" s="204">
        <f t="shared" si="3"/>
        <v>2.90990707119132E-5</v>
      </c>
      <c r="F46" s="204">
        <f t="shared" si="3"/>
        <v>2.7888426440525471E-5</v>
      </c>
      <c r="G46" s="204">
        <f t="shared" si="3"/>
        <v>2.6725600719479381E-5</v>
      </c>
      <c r="H46" s="204">
        <f t="shared" si="3"/>
        <v>2.5608816474065321E-5</v>
      </c>
      <c r="I46" s="204">
        <f t="shared" si="3"/>
        <v>2.4536357966398192E-5</v>
      </c>
      <c r="J46" s="204">
        <f t="shared" si="3"/>
        <v>2.3506568868625344E-5</v>
      </c>
      <c r="K46" s="204">
        <f t="shared" si="3"/>
        <v>2.2517850388537042E-5</v>
      </c>
      <c r="L46" s="204">
        <f t="shared" si="3"/>
        <v>2.1568659448134575E-5</v>
      </c>
    </row>
    <row r="47" spans="2:12">
      <c r="B47" s="202">
        <v>4.0999999999999996</v>
      </c>
      <c r="C47" s="204">
        <f t="shared" si="1"/>
        <v>2.0657506912491463E-5</v>
      </c>
      <c r="D47" s="204">
        <f t="shared" si="3"/>
        <v>1.9782955868241636E-5</v>
      </c>
      <c r="E47" s="204">
        <f t="shared" si="3"/>
        <v>1.8943619950584356E-5</v>
      </c>
      <c r="F47" s="204">
        <f t="shared" si="3"/>
        <v>1.8138161718139756E-5</v>
      </c>
      <c r="G47" s="204">
        <f t="shared" si="3"/>
        <v>1.7365291073656586E-5</v>
      </c>
      <c r="H47" s="204">
        <f t="shared" si="3"/>
        <v>1.6623763729683994E-5</v>
      </c>
      <c r="I47" s="204">
        <f t="shared" si="3"/>
        <v>1.5912379719096315E-5</v>
      </c>
      <c r="J47" s="204">
        <f t="shared" si="3"/>
        <v>1.5229981948028382E-5</v>
      </c>
      <c r="K47" s="204">
        <f t="shared" si="3"/>
        <v>1.4575454790888287E-5</v>
      </c>
      <c r="L47" s="204">
        <f t="shared" si="3"/>
        <v>1.3947722726892486E-5</v>
      </c>
    </row>
    <row r="48" spans="2:12">
      <c r="B48" s="202">
        <v>4.2</v>
      </c>
      <c r="C48" s="204">
        <f t="shared" si="1"/>
        <v>1.3345749015902797E-5</v>
      </c>
      <c r="D48" s="204">
        <f t="shared" si="3"/>
        <v>1.2768534413787336E-5</v>
      </c>
      <c r="E48" s="204">
        <f t="shared" si="3"/>
        <v>1.2215115925306996E-5</v>
      </c>
      <c r="F48" s="204">
        <f t="shared" si="3"/>
        <v>1.1684565594749508E-5</v>
      </c>
      <c r="G48" s="204">
        <f t="shared" si="3"/>
        <v>1.117598933209063E-5</v>
      </c>
      <c r="H48" s="204">
        <f t="shared" si="3"/>
        <v>1.0688525774904534E-5</v>
      </c>
      <c r="I48" s="204">
        <f t="shared" si="3"/>
        <v>1.0221345184024955E-5</v>
      </c>
      <c r="J48" s="204">
        <f t="shared" si="3"/>
        <v>9.7736483729571333E-6</v>
      </c>
      <c r="K48" s="204">
        <f t="shared" si="3"/>
        <v>9.3446656701523523E-6</v>
      </c>
      <c r="L48" s="204">
        <f t="shared" si="3"/>
        <v>8.9336559128128101E-6</v>
      </c>
    </row>
    <row r="49" spans="2:12">
      <c r="B49" s="202">
        <v>4.3</v>
      </c>
      <c r="C49" s="204">
        <f t="shared" si="1"/>
        <v>8.5399054710055822E-6</v>
      </c>
      <c r="D49" s="204">
        <f t="shared" si="3"/>
        <v>8.1627273027518044E-6</v>
      </c>
      <c r="E49" s="204">
        <f t="shared" si="3"/>
        <v>7.801460038092678E-6</v>
      </c>
      <c r="F49" s="204">
        <f t="shared" si="3"/>
        <v>7.4554670913551391E-6</v>
      </c>
      <c r="G49" s="204">
        <f t="shared" si="3"/>
        <v>7.1241358015061707E-6</v>
      </c>
      <c r="H49" s="204">
        <f t="shared" si="3"/>
        <v>6.8068765993745117E-6</v>
      </c>
      <c r="I49" s="204">
        <f t="shared" si="3"/>
        <v>6.5031222009626077E-6</v>
      </c>
      <c r="J49" s="204">
        <f t="shared" si="3"/>
        <v>6.2123268268488019E-6</v>
      </c>
      <c r="K49" s="204">
        <f t="shared" si="3"/>
        <v>5.9339654455703439E-6</v>
      </c>
      <c r="L49" s="204">
        <f t="shared" si="3"/>
        <v>5.6675330418753944E-6</v>
      </c>
    </row>
    <row r="50" spans="2:12">
      <c r="B50" s="202">
        <v>4.4000000000000004</v>
      </c>
      <c r="C50" s="204">
        <f t="shared" si="1"/>
        <v>5.4125439077346016E-6</v>
      </c>
      <c r="D50" s="204">
        <f t="shared" si="3"/>
        <v>5.1685309572224725E-6</v>
      </c>
      <c r="E50" s="204">
        <f t="shared" si="3"/>
        <v>4.935045062492982E-6</v>
      </c>
      <c r="F50" s="204">
        <f t="shared" si="3"/>
        <v>4.7116544118486203E-6</v>
      </c>
      <c r="G50" s="204">
        <f t="shared" si="3"/>
        <v>4.4979438885706102E-6</v>
      </c>
      <c r="H50" s="204">
        <f t="shared" si="3"/>
        <v>4.2935144699551842E-6</v>
      </c>
      <c r="I50" s="204">
        <f t="shared" si="3"/>
        <v>4.0979826466669422E-6</v>
      </c>
      <c r="J50" s="204">
        <f t="shared" si="3"/>
        <v>3.910979860299868E-6</v>
      </c>
      <c r="K50" s="204">
        <f t="shared" si="3"/>
        <v>3.7321519604782694E-6</v>
      </c>
      <c r="L50" s="204">
        <f t="shared" si="3"/>
        <v>3.5611586796102657E-6</v>
      </c>
    </row>
    <row r="51" spans="2:12">
      <c r="B51" s="202">
        <v>4.5</v>
      </c>
      <c r="C51" s="204">
        <f t="shared" si="1"/>
        <v>3.3976731247387093E-6</v>
      </c>
      <c r="D51" s="204">
        <f t="shared" si="3"/>
        <v>3.2413812873777204E-6</v>
      </c>
      <c r="E51" s="204">
        <f t="shared" si="3"/>
        <v>3.0919815690033658E-6</v>
      </c>
      <c r="F51" s="204">
        <f t="shared" si="3"/>
        <v>2.9491843228646175E-6</v>
      </c>
      <c r="G51" s="204">
        <f t="shared" si="3"/>
        <v>2.8127114116704988E-6</v>
      </c>
      <c r="H51" s="204">
        <f t="shared" si="3"/>
        <v>2.6822957795991087E-6</v>
      </c>
      <c r="I51" s="204">
        <f t="shared" si="3"/>
        <v>2.5576810394056793E-6</v>
      </c>
      <c r="J51" s="204">
        <f t="shared" si="3"/>
        <v>2.4386210737414871E-6</v>
      </c>
      <c r="K51" s="204">
        <f t="shared" si="3"/>
        <v>2.3248796499064639E-6</v>
      </c>
      <c r="L51" s="204">
        <f t="shared" si="3"/>
        <v>2.216230048146528E-6</v>
      </c>
    </row>
    <row r="52" spans="2:12">
      <c r="B52" s="202">
        <v>4.5999999999999996</v>
      </c>
      <c r="C52" s="204">
        <f t="shared" si="1"/>
        <v>2.1124547024964357E-6</v>
      </c>
      <c r="D52" s="204">
        <f t="shared" si="3"/>
        <v>2.0133448548342869E-6</v>
      </c>
      <c r="E52" s="204">
        <f t="shared" si="3"/>
        <v>1.9187002199272385E-6</v>
      </c>
      <c r="F52" s="204">
        <f t="shared" si="3"/>
        <v>1.8283286635778495E-6</v>
      </c>
      <c r="G52" s="204">
        <f t="shared" si="3"/>
        <v>1.7420458903183444E-6</v>
      </c>
      <c r="H52" s="204">
        <f t="shared" si="3"/>
        <v>1.6596751443165303E-6</v>
      </c>
      <c r="I52" s="204">
        <f t="shared" si="3"/>
        <v>1.5810469189414533E-6</v>
      </c>
      <c r="J52" s="204">
        <f t="shared" si="3"/>
        <v>1.5059986775423084E-6</v>
      </c>
      <c r="K52" s="204">
        <f t="shared" si="3"/>
        <v>1.4343745844414002E-6</v>
      </c>
      <c r="L52" s="204">
        <f t="shared" si="3"/>
        <v>1.3660252445868437E-6</v>
      </c>
    </row>
    <row r="53" spans="2:12">
      <c r="B53" s="202">
        <v>4.7</v>
      </c>
      <c r="C53" s="204">
        <f t="shared" si="1"/>
        <v>1.3008074538634062E-6</v>
      </c>
      <c r="D53" s="204">
        <f t="shared" si="3"/>
        <v>1.2385839573969548E-6</v>
      </c>
      <c r="E53" s="204">
        <f t="shared" si="3"/>
        <v>1.1792232165186434E-6</v>
      </c>
      <c r="F53" s="204">
        <f t="shared" si="3"/>
        <v>1.1225991853880402E-6</v>
      </c>
      <c r="G53" s="204">
        <f t="shared" si="3"/>
        <v>1.068591094499638E-6</v>
      </c>
      <c r="H53" s="204">
        <f t="shared" si="3"/>
        <v>1.017083242516037E-6</v>
      </c>
      <c r="I53" s="204">
        <f t="shared" si="3"/>
        <v>9.6796479598371121E-7</v>
      </c>
      <c r="J53" s="204">
        <f t="shared" si="3"/>
        <v>9.2112959615420209E-7</v>
      </c>
      <c r="K53" s="204">
        <f t="shared" si="3"/>
        <v>8.7647597291073964E-7</v>
      </c>
      <c r="L53" s="204">
        <f t="shared" si="3"/>
        <v>8.3390656591131318E-7</v>
      </c>
    </row>
    <row r="54" spans="2:12">
      <c r="B54" s="202">
        <v>4.8</v>
      </c>
      <c r="C54" s="204">
        <f t="shared" si="1"/>
        <v>7.9332815194899098E-7</v>
      </c>
      <c r="D54" s="204">
        <f t="shared" si="3"/>
        <v>7.546514791956227E-7</v>
      </c>
      <c r="E54" s="204">
        <f t="shared" si="3"/>
        <v>7.1779110699665694E-7</v>
      </c>
      <c r="F54" s="204">
        <f t="shared" si="3"/>
        <v>6.8266525254934152E-7</v>
      </c>
      <c r="G54" s="204">
        <f t="shared" si="3"/>
        <v>6.4919564290999432E-7</v>
      </c>
      <c r="H54" s="204">
        <f t="shared" si="3"/>
        <v>6.173073719972777E-7</v>
      </c>
      <c r="I54" s="204">
        <f t="shared" si="3"/>
        <v>5.8692876447885567E-7</v>
      </c>
      <c r="J54" s="204">
        <f t="shared" si="3"/>
        <v>5.5799124321076476E-7</v>
      </c>
      <c r="K54" s="204">
        <f t="shared" si="3"/>
        <v>5.3042920300505614E-7</v>
      </c>
      <c r="L54" s="204">
        <f t="shared" si="3"/>
        <v>5.0417988839424055E-7</v>
      </c>
    </row>
    <row r="55" spans="2:12">
      <c r="B55" s="202">
        <v>4.9000000000000004</v>
      </c>
      <c r="C55" s="204">
        <f t="shared" si="1"/>
        <v>4.7918327661378157E-7</v>
      </c>
      <c r="D55" s="204">
        <f t="shared" si="3"/>
        <v>4.5538196480343629E-7</v>
      </c>
      <c r="E55" s="204">
        <f t="shared" si="3"/>
        <v>4.327210618715327E-7</v>
      </c>
      <c r="F55" s="204">
        <f t="shared" si="3"/>
        <v>4.1114808380093848E-7</v>
      </c>
      <c r="G55" s="204">
        <f t="shared" si="3"/>
        <v>3.9061285428410031E-7</v>
      </c>
      <c r="H55" s="204">
        <f t="shared" si="3"/>
        <v>3.7106740791159609E-7</v>
      </c>
      <c r="I55" s="204">
        <f t="shared" si="3"/>
        <v>3.5246589813464624E-7</v>
      </c>
      <c r="J55" s="204">
        <f t="shared" si="3"/>
        <v>3.3476450822522708E-7</v>
      </c>
      <c r="K55" s="204">
        <f t="shared" si="3"/>
        <v>3.1792136623298717E-7</v>
      </c>
      <c r="L55" s="204">
        <f t="shared" si="3"/>
        <v>3.0189646249567659E-7</v>
      </c>
    </row>
    <row r="56" spans="2:12" ht="15.5">
      <c r="C56" s="205" t="s">
        <v>153</v>
      </c>
      <c r="D56" s="206"/>
      <c r="F56"/>
      <c r="G56" s="206"/>
      <c r="H56" s="206"/>
      <c r="I56" s="206"/>
      <c r="J56" s="206"/>
      <c r="K56" s="206"/>
      <c r="L56" s="35" t="s">
        <v>224</v>
      </c>
    </row>
  </sheetData>
  <mergeCells count="1">
    <mergeCell ref="B2:L2"/>
  </mergeCells>
  <pageMargins left="0.5" right="0.5" top="0.5" bottom="0.5" header="0.5" footer="0.5"/>
  <pageSetup scale="7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1"/>
  <sheetViews>
    <sheetView workbookViewId="0">
      <selection activeCell="J39" sqref="J39"/>
    </sheetView>
  </sheetViews>
  <sheetFormatPr defaultColWidth="9.1796875" defaultRowHeight="15.5"/>
  <cols>
    <col min="1" max="1" width="1.81640625" style="212" customWidth="1"/>
    <col min="2" max="2" width="11.26953125" style="215" customWidth="1"/>
    <col min="3" max="10" width="12.1796875" style="215" customWidth="1"/>
    <col min="11" max="16384" width="9.1796875" style="212"/>
  </cols>
  <sheetData>
    <row r="1" spans="2:10" ht="6.75" customHeight="1"/>
    <row r="2" spans="2:10" ht="24" customHeight="1">
      <c r="B2" s="440" t="s">
        <v>154</v>
      </c>
      <c r="C2" s="440"/>
      <c r="D2" s="440"/>
      <c r="E2" s="440"/>
      <c r="F2" s="440"/>
      <c r="G2" s="440"/>
      <c r="H2" s="440"/>
      <c r="I2" s="440"/>
      <c r="J2" s="440"/>
    </row>
    <row r="3" spans="2:10" ht="6.75" customHeight="1"/>
    <row r="4" spans="2:10" ht="16" thickBot="1">
      <c r="B4" s="213" t="s">
        <v>155</v>
      </c>
      <c r="C4" s="214">
        <v>0.6</v>
      </c>
      <c r="D4" s="214">
        <v>0.7</v>
      </c>
      <c r="E4" s="214">
        <v>0.8</v>
      </c>
      <c r="F4" s="214">
        <v>0.9</v>
      </c>
      <c r="G4" s="214">
        <v>0.95</v>
      </c>
      <c r="H4" s="214">
        <v>0.97499999999999998</v>
      </c>
      <c r="I4" s="214">
        <v>0.99</v>
      </c>
      <c r="J4" s="214">
        <v>0.995</v>
      </c>
    </row>
    <row r="5" spans="2:10">
      <c r="B5" s="215">
        <v>1</v>
      </c>
      <c r="C5" s="216">
        <v>0.32500000000000001</v>
      </c>
      <c r="D5" s="216">
        <v>0.72699999999999998</v>
      </c>
      <c r="E5" s="216">
        <v>1.3759999999999999</v>
      </c>
      <c r="F5" s="216">
        <v>3.0779999999999998</v>
      </c>
      <c r="G5" s="216">
        <v>6.3140000000000001</v>
      </c>
      <c r="H5" s="216">
        <v>12.706</v>
      </c>
      <c r="I5" s="216">
        <v>31.821000000000002</v>
      </c>
      <c r="J5" s="216">
        <v>63.656999999999996</v>
      </c>
    </row>
    <row r="6" spans="2:10">
      <c r="B6" s="215">
        <v>2</v>
      </c>
      <c r="C6" s="217">
        <v>0.28899999999999998</v>
      </c>
      <c r="D6" s="217">
        <v>0.61699999999999999</v>
      </c>
      <c r="E6" s="217">
        <v>1.0609999999999999</v>
      </c>
      <c r="F6" s="217">
        <v>1.8859999999999999</v>
      </c>
      <c r="G6" s="217">
        <v>2.92</v>
      </c>
      <c r="H6" s="217">
        <v>4.3029999999999999</v>
      </c>
      <c r="I6" s="217">
        <v>6.9649999999999999</v>
      </c>
      <c r="J6" s="217">
        <v>9.9250000000000007</v>
      </c>
    </row>
    <row r="7" spans="2:10" ht="16" thickBot="1">
      <c r="B7" s="218">
        <v>3</v>
      </c>
      <c r="C7" s="219">
        <v>0.27667000000000003</v>
      </c>
      <c r="D7" s="219">
        <v>0.58438999999999997</v>
      </c>
      <c r="E7" s="219">
        <v>0.97846999999999995</v>
      </c>
      <c r="F7" s="219">
        <v>1.63774</v>
      </c>
      <c r="G7" s="219">
        <v>2.3533599999999999</v>
      </c>
      <c r="H7" s="219">
        <v>3.1824499999999998</v>
      </c>
      <c r="I7" s="219">
        <v>4.5407000000000002</v>
      </c>
      <c r="J7" s="219">
        <v>5.84091</v>
      </c>
    </row>
    <row r="8" spans="2:10">
      <c r="B8" s="215">
        <v>4</v>
      </c>
      <c r="C8" s="216">
        <v>0.27072000000000002</v>
      </c>
      <c r="D8" s="216">
        <v>0.56864999999999999</v>
      </c>
      <c r="E8" s="216">
        <v>0.94096000000000002</v>
      </c>
      <c r="F8" s="216">
        <v>1.53321</v>
      </c>
      <c r="G8" s="216">
        <v>2.13185</v>
      </c>
      <c r="H8" s="216">
        <v>2.7764500000000001</v>
      </c>
      <c r="I8" s="216">
        <v>3.74695</v>
      </c>
      <c r="J8" s="216">
        <v>4.6040900000000002</v>
      </c>
    </row>
    <row r="9" spans="2:10">
      <c r="B9" s="215">
        <v>5</v>
      </c>
      <c r="C9" s="217">
        <v>0.26717999999999997</v>
      </c>
      <c r="D9" s="217">
        <v>0.55942999999999998</v>
      </c>
      <c r="E9" s="217">
        <v>0.91954000000000002</v>
      </c>
      <c r="F9" s="217">
        <v>1.4758800000000001</v>
      </c>
      <c r="G9" s="217">
        <v>2.01505</v>
      </c>
      <c r="H9" s="217">
        <v>2.5705800000000001</v>
      </c>
      <c r="I9" s="217">
        <v>3.3649300000000002</v>
      </c>
      <c r="J9" s="217">
        <v>4.0321400000000001</v>
      </c>
    </row>
    <row r="10" spans="2:10" ht="16" thickBot="1">
      <c r="B10" s="218">
        <v>6</v>
      </c>
      <c r="C10" s="219">
        <v>0.26483000000000001</v>
      </c>
      <c r="D10" s="219">
        <v>0.55337999999999998</v>
      </c>
      <c r="E10" s="219">
        <v>0.90569999999999995</v>
      </c>
      <c r="F10" s="219">
        <v>1.4397599999999999</v>
      </c>
      <c r="G10" s="219">
        <v>1.9431799999999999</v>
      </c>
      <c r="H10" s="219">
        <v>2.4469099999999999</v>
      </c>
      <c r="I10" s="219">
        <v>3.1426699999999999</v>
      </c>
      <c r="J10" s="219">
        <v>3.70743</v>
      </c>
    </row>
    <row r="11" spans="2:10">
      <c r="B11" s="215">
        <v>7</v>
      </c>
      <c r="C11" s="216">
        <v>0.26317000000000002</v>
      </c>
      <c r="D11" s="216">
        <v>0.54910999999999999</v>
      </c>
      <c r="E11" s="216">
        <v>0.89602999999999999</v>
      </c>
      <c r="F11" s="216">
        <v>1.41492</v>
      </c>
      <c r="G11" s="216">
        <v>1.8945799999999999</v>
      </c>
      <c r="H11" s="216">
        <v>2.3646199999999999</v>
      </c>
      <c r="I11" s="216">
        <v>2.9979499999999999</v>
      </c>
      <c r="J11" s="216">
        <v>3.4994800000000001</v>
      </c>
    </row>
    <row r="12" spans="2:10">
      <c r="B12" s="215">
        <v>8</v>
      </c>
      <c r="C12" s="217">
        <v>0.26191999999999999</v>
      </c>
      <c r="D12" s="217">
        <v>0.54593000000000003</v>
      </c>
      <c r="E12" s="217">
        <v>0.88888999999999996</v>
      </c>
      <c r="F12" s="217">
        <v>1.39682</v>
      </c>
      <c r="G12" s="217">
        <v>1.85955</v>
      </c>
      <c r="H12" s="217">
        <v>2.306</v>
      </c>
      <c r="I12" s="217">
        <v>2.8964599999999998</v>
      </c>
      <c r="J12" s="217">
        <v>3.3553899999999999</v>
      </c>
    </row>
    <row r="13" spans="2:10" ht="16" thickBot="1">
      <c r="B13" s="218">
        <v>9</v>
      </c>
      <c r="C13" s="219">
        <v>0.26096000000000003</v>
      </c>
      <c r="D13" s="219">
        <v>0.54347999999999996</v>
      </c>
      <c r="E13" s="219">
        <v>0.88339999999999996</v>
      </c>
      <c r="F13" s="219">
        <v>1.38303</v>
      </c>
      <c r="G13" s="219">
        <v>1.83311</v>
      </c>
      <c r="H13" s="219">
        <v>2.2621600000000002</v>
      </c>
      <c r="I13" s="219">
        <v>2.8214399999999999</v>
      </c>
      <c r="J13" s="219">
        <v>3.2498399999999998</v>
      </c>
    </row>
    <row r="14" spans="2:10">
      <c r="B14" s="215">
        <v>10</v>
      </c>
      <c r="C14" s="216">
        <v>0.26018000000000002</v>
      </c>
      <c r="D14" s="216">
        <v>0.54152999999999996</v>
      </c>
      <c r="E14" s="216">
        <v>0.87905999999999995</v>
      </c>
      <c r="F14" s="216">
        <v>1.37218</v>
      </c>
      <c r="G14" s="216">
        <v>1.81246</v>
      </c>
      <c r="H14" s="216">
        <v>2.2281399999999998</v>
      </c>
      <c r="I14" s="216">
        <v>2.7637700000000001</v>
      </c>
      <c r="J14" s="216">
        <v>3.16927</v>
      </c>
    </row>
    <row r="15" spans="2:10">
      <c r="B15" s="215">
        <v>11</v>
      </c>
      <c r="C15" s="217">
        <v>0.25956000000000001</v>
      </c>
      <c r="D15" s="217">
        <v>0.53993999999999998</v>
      </c>
      <c r="E15" s="217">
        <v>0.87553000000000003</v>
      </c>
      <c r="F15" s="217">
        <v>1.3634299999999999</v>
      </c>
      <c r="G15" s="217">
        <v>1.7958799999999999</v>
      </c>
      <c r="H15" s="217">
        <v>2.20099</v>
      </c>
      <c r="I15" s="217">
        <v>2.7180800000000001</v>
      </c>
      <c r="J15" s="217">
        <v>3.10581</v>
      </c>
    </row>
    <row r="16" spans="2:10" ht="16" thickBot="1">
      <c r="B16" s="218">
        <v>12</v>
      </c>
      <c r="C16" s="219">
        <v>0.25902999999999998</v>
      </c>
      <c r="D16" s="219">
        <v>0.53861999999999999</v>
      </c>
      <c r="E16" s="219">
        <v>0.87261</v>
      </c>
      <c r="F16" s="219">
        <v>1.35622</v>
      </c>
      <c r="G16" s="219">
        <v>1.7822899999999999</v>
      </c>
      <c r="H16" s="219">
        <v>2.1788099999999999</v>
      </c>
      <c r="I16" s="219">
        <v>2.681</v>
      </c>
      <c r="J16" s="219">
        <v>3.0545399999999998</v>
      </c>
    </row>
    <row r="17" spans="2:10">
      <c r="B17" s="215">
        <v>13</v>
      </c>
      <c r="C17" s="216">
        <v>0.25858999999999999</v>
      </c>
      <c r="D17" s="216">
        <v>0.53749999999999998</v>
      </c>
      <c r="E17" s="216">
        <v>0.87014999999999998</v>
      </c>
      <c r="F17" s="216">
        <v>1.3501700000000001</v>
      </c>
      <c r="G17" s="216">
        <v>1.7709299999999999</v>
      </c>
      <c r="H17" s="216">
        <v>2.1603699999999999</v>
      </c>
      <c r="I17" s="216">
        <v>2.6503100000000002</v>
      </c>
      <c r="J17" s="216">
        <v>3.0122800000000001</v>
      </c>
    </row>
    <row r="18" spans="2:10">
      <c r="B18" s="215">
        <v>14</v>
      </c>
      <c r="C18" s="217">
        <v>0.25821</v>
      </c>
      <c r="D18" s="217">
        <v>0.53654999999999997</v>
      </c>
      <c r="E18" s="217">
        <v>0.86804999999999999</v>
      </c>
      <c r="F18" s="217">
        <v>1.3450299999999999</v>
      </c>
      <c r="G18" s="217">
        <v>1.7613099999999999</v>
      </c>
      <c r="H18" s="217">
        <v>2.14479</v>
      </c>
      <c r="I18" s="217">
        <v>2.6244900000000002</v>
      </c>
      <c r="J18" s="217">
        <v>2.9768400000000002</v>
      </c>
    </row>
    <row r="19" spans="2:10" ht="16" thickBot="1">
      <c r="B19" s="218">
        <v>15</v>
      </c>
      <c r="C19" s="219">
        <v>0.25789000000000001</v>
      </c>
      <c r="D19" s="219">
        <v>0.53573000000000004</v>
      </c>
      <c r="E19" s="219">
        <v>0.86624000000000001</v>
      </c>
      <c r="F19" s="219">
        <v>1.3406100000000001</v>
      </c>
      <c r="G19" s="219">
        <v>1.75305</v>
      </c>
      <c r="H19" s="219">
        <v>2.1314500000000001</v>
      </c>
      <c r="I19" s="219">
        <v>2.6024799999999999</v>
      </c>
      <c r="J19" s="219">
        <v>2.9467099999999999</v>
      </c>
    </row>
    <row r="20" spans="2:10">
      <c r="B20" s="215">
        <v>16</v>
      </c>
      <c r="C20" s="216">
        <v>0.2576</v>
      </c>
      <c r="D20" s="216">
        <v>0.53500999999999999</v>
      </c>
      <c r="E20" s="216">
        <v>0.86467000000000005</v>
      </c>
      <c r="F20" s="216">
        <v>1.3367599999999999</v>
      </c>
      <c r="G20" s="216">
        <v>1.7458800000000001</v>
      </c>
      <c r="H20" s="216">
        <v>2.11991</v>
      </c>
      <c r="I20" s="216">
        <v>2.5834899999999998</v>
      </c>
      <c r="J20" s="216">
        <v>2.9207800000000002</v>
      </c>
    </row>
    <row r="21" spans="2:10">
      <c r="B21" s="215">
        <v>17</v>
      </c>
      <c r="C21" s="217">
        <v>0.25735000000000002</v>
      </c>
      <c r="D21" s="217">
        <v>0.53437999999999997</v>
      </c>
      <c r="E21" s="217">
        <v>0.86328000000000005</v>
      </c>
      <c r="F21" s="217">
        <v>1.33338</v>
      </c>
      <c r="G21" s="217">
        <v>1.7396100000000001</v>
      </c>
      <c r="H21" s="217">
        <v>2.10982</v>
      </c>
      <c r="I21" s="217">
        <v>2.5669300000000002</v>
      </c>
      <c r="J21" s="217">
        <v>2.8982299999999999</v>
      </c>
    </row>
    <row r="22" spans="2:10" ht="16" thickBot="1">
      <c r="B22" s="218">
        <v>18</v>
      </c>
      <c r="C22" s="219">
        <v>0.25712000000000002</v>
      </c>
      <c r="D22" s="219">
        <v>0.53381999999999996</v>
      </c>
      <c r="E22" s="219">
        <v>0.86204999999999998</v>
      </c>
      <c r="F22" s="219">
        <v>1.33039</v>
      </c>
      <c r="G22" s="219">
        <v>1.7340599999999999</v>
      </c>
      <c r="H22" s="219">
        <v>2.1009199999999999</v>
      </c>
      <c r="I22" s="219">
        <v>2.5523799999999999</v>
      </c>
      <c r="J22" s="219">
        <v>2.8784399999999999</v>
      </c>
    </row>
    <row r="23" spans="2:10">
      <c r="B23" s="215">
        <v>19</v>
      </c>
      <c r="C23" s="216">
        <v>0.25691999999999998</v>
      </c>
      <c r="D23" s="216">
        <v>0.53330999999999995</v>
      </c>
      <c r="E23" s="216">
        <v>0.86094999999999999</v>
      </c>
      <c r="F23" s="216">
        <v>1.3277300000000001</v>
      </c>
      <c r="G23" s="216">
        <v>1.7291300000000001</v>
      </c>
      <c r="H23" s="216">
        <v>2.0930200000000001</v>
      </c>
      <c r="I23" s="216">
        <v>2.5394800000000002</v>
      </c>
      <c r="J23" s="216">
        <v>2.8609300000000002</v>
      </c>
    </row>
    <row r="24" spans="2:10">
      <c r="B24" s="215">
        <v>20</v>
      </c>
      <c r="C24" s="217">
        <v>0.25674000000000002</v>
      </c>
      <c r="D24" s="217">
        <v>0.53286</v>
      </c>
      <c r="E24" s="217">
        <v>0.85995999999999995</v>
      </c>
      <c r="F24" s="217">
        <v>1.32534</v>
      </c>
      <c r="G24" s="217">
        <v>1.72472</v>
      </c>
      <c r="H24" s="217">
        <v>2.08596</v>
      </c>
      <c r="I24" s="217">
        <v>2.5279799999999999</v>
      </c>
      <c r="J24" s="217">
        <v>2.8453400000000002</v>
      </c>
    </row>
    <row r="25" spans="2:10" ht="16" thickBot="1">
      <c r="B25" s="218">
        <v>21</v>
      </c>
      <c r="C25" s="219">
        <v>0.25657999999999997</v>
      </c>
      <c r="D25" s="219">
        <v>0.53246000000000004</v>
      </c>
      <c r="E25" s="219">
        <v>0.85907</v>
      </c>
      <c r="F25" s="219">
        <v>1.3231900000000001</v>
      </c>
      <c r="G25" s="219">
        <v>1.7207399999999999</v>
      </c>
      <c r="H25" s="219">
        <v>2.0796100000000002</v>
      </c>
      <c r="I25" s="219">
        <v>2.5176500000000002</v>
      </c>
      <c r="J25" s="219">
        <v>2.8313600000000001</v>
      </c>
    </row>
    <row r="26" spans="2:10">
      <c r="B26" s="215">
        <v>22</v>
      </c>
      <c r="C26" s="216">
        <v>0.25642999999999999</v>
      </c>
      <c r="D26" s="216">
        <v>0.53208</v>
      </c>
      <c r="E26" s="216">
        <v>0.85826999999999998</v>
      </c>
      <c r="F26" s="216">
        <v>1.32124</v>
      </c>
      <c r="G26" s="216">
        <v>1.7171400000000001</v>
      </c>
      <c r="H26" s="216">
        <v>2.0738699999999999</v>
      </c>
      <c r="I26" s="216">
        <v>2.5083199999999999</v>
      </c>
      <c r="J26" s="216">
        <v>2.8187600000000002</v>
      </c>
    </row>
    <row r="27" spans="2:10">
      <c r="B27" s="215">
        <v>23</v>
      </c>
      <c r="C27" s="217">
        <v>0.25629999999999997</v>
      </c>
      <c r="D27" s="217">
        <v>0.53174999999999994</v>
      </c>
      <c r="E27" s="217">
        <v>0.85753000000000001</v>
      </c>
      <c r="F27" s="217">
        <v>1.3194600000000001</v>
      </c>
      <c r="G27" s="217">
        <v>1.71387</v>
      </c>
      <c r="H27" s="217">
        <v>2.0686599999999999</v>
      </c>
      <c r="I27" s="217">
        <v>2.49987</v>
      </c>
      <c r="J27" s="217">
        <v>2.8073399999999999</v>
      </c>
    </row>
    <row r="28" spans="2:10" ht="16" thickBot="1">
      <c r="B28" s="218">
        <v>24</v>
      </c>
      <c r="C28" s="219">
        <v>0.25617000000000001</v>
      </c>
      <c r="D28" s="219">
        <v>0.53144000000000002</v>
      </c>
      <c r="E28" s="219">
        <v>0.85685999999999996</v>
      </c>
      <c r="F28" s="219">
        <v>1.3178399999999999</v>
      </c>
      <c r="G28" s="219">
        <v>1.71088</v>
      </c>
      <c r="H28" s="219">
        <v>2.0638999999999998</v>
      </c>
      <c r="I28" s="219">
        <v>2.4921600000000002</v>
      </c>
      <c r="J28" s="219">
        <v>2.7969400000000002</v>
      </c>
    </row>
    <row r="29" spans="2:10">
      <c r="B29" s="215">
        <v>25</v>
      </c>
      <c r="C29" s="216">
        <v>0.25606000000000001</v>
      </c>
      <c r="D29" s="216">
        <v>0.53115000000000001</v>
      </c>
      <c r="E29" s="216">
        <v>0.85624</v>
      </c>
      <c r="F29" s="216">
        <v>1.3163499999999999</v>
      </c>
      <c r="G29" s="216">
        <v>1.70814</v>
      </c>
      <c r="H29" s="216">
        <v>2.0595400000000001</v>
      </c>
      <c r="I29" s="216">
        <v>2.4851100000000002</v>
      </c>
      <c r="J29" s="216">
        <v>2.7874400000000001</v>
      </c>
    </row>
    <row r="30" spans="2:10">
      <c r="B30" s="215">
        <v>26</v>
      </c>
      <c r="C30" s="217">
        <v>0.25595000000000001</v>
      </c>
      <c r="D30" s="217">
        <v>0.53088999999999997</v>
      </c>
      <c r="E30" s="217">
        <v>0.85567000000000004</v>
      </c>
      <c r="F30" s="217">
        <v>1.31497</v>
      </c>
      <c r="G30" s="217">
        <v>1.7056199999999999</v>
      </c>
      <c r="H30" s="217">
        <v>2.0555300000000001</v>
      </c>
      <c r="I30" s="217">
        <v>2.4786299999999999</v>
      </c>
      <c r="J30" s="217">
        <v>2.7787099999999998</v>
      </c>
    </row>
    <row r="31" spans="2:10" ht="16" thickBot="1">
      <c r="B31" s="218">
        <v>27</v>
      </c>
      <c r="C31" s="219">
        <v>0.25585999999999998</v>
      </c>
      <c r="D31" s="219">
        <v>0.53064999999999996</v>
      </c>
      <c r="E31" s="219">
        <v>0.85514000000000001</v>
      </c>
      <c r="F31" s="219">
        <v>1.3137000000000001</v>
      </c>
      <c r="G31" s="219">
        <v>1.70329</v>
      </c>
      <c r="H31" s="219">
        <v>2.0518299999999998</v>
      </c>
      <c r="I31" s="219">
        <v>2.4726599999999999</v>
      </c>
      <c r="J31" s="219">
        <v>2.77068</v>
      </c>
    </row>
    <row r="32" spans="2:10">
      <c r="B32" s="215">
        <v>28</v>
      </c>
      <c r="C32" s="216">
        <v>0.25577</v>
      </c>
      <c r="D32" s="216">
        <v>0.53042</v>
      </c>
      <c r="E32" s="216">
        <v>0.85465000000000002</v>
      </c>
      <c r="F32" s="216">
        <v>1.31253</v>
      </c>
      <c r="G32" s="216">
        <v>1.70113</v>
      </c>
      <c r="H32" s="216">
        <v>2.0484100000000001</v>
      </c>
      <c r="I32" s="216">
        <v>2.4671400000000001</v>
      </c>
      <c r="J32" s="216">
        <v>2.7632599999999998</v>
      </c>
    </row>
    <row r="33" spans="2:10">
      <c r="B33" s="215">
        <v>29</v>
      </c>
      <c r="C33" s="217">
        <v>0.25568000000000002</v>
      </c>
      <c r="D33" s="217">
        <v>0.53020999999999996</v>
      </c>
      <c r="E33" s="217">
        <v>0.85419</v>
      </c>
      <c r="F33" s="217">
        <v>1.3114300000000001</v>
      </c>
      <c r="G33" s="217">
        <v>1.69913</v>
      </c>
      <c r="H33" s="217">
        <v>2.0452300000000001</v>
      </c>
      <c r="I33" s="217">
        <v>2.4620199999999999</v>
      </c>
      <c r="J33" s="217">
        <v>2.7563900000000001</v>
      </c>
    </row>
    <row r="34" spans="2:10" ht="16" thickBot="1">
      <c r="B34" s="218">
        <v>30</v>
      </c>
      <c r="C34" s="219">
        <v>0.25561</v>
      </c>
      <c r="D34" s="219">
        <v>0.53002000000000005</v>
      </c>
      <c r="E34" s="219">
        <v>0.85377000000000003</v>
      </c>
      <c r="F34" s="219">
        <v>1.3104199999999999</v>
      </c>
      <c r="G34" s="219">
        <v>1.69726</v>
      </c>
      <c r="H34" s="219">
        <v>2.0422699999999998</v>
      </c>
      <c r="I34" s="219">
        <v>2.4572600000000002</v>
      </c>
      <c r="J34" s="219">
        <v>2.75</v>
      </c>
    </row>
    <row r="35" spans="2:10">
      <c r="B35" s="215">
        <v>40</v>
      </c>
      <c r="C35" s="216">
        <v>0.25503999999999999</v>
      </c>
      <c r="D35" s="216">
        <v>0.52861000000000002</v>
      </c>
      <c r="E35" s="216">
        <v>0.85070000000000001</v>
      </c>
      <c r="F35" s="216">
        <v>1.30308</v>
      </c>
      <c r="G35" s="216">
        <v>1.6838500000000001</v>
      </c>
      <c r="H35" s="216">
        <v>2.02108</v>
      </c>
      <c r="I35" s="216">
        <v>2.42326</v>
      </c>
      <c r="J35" s="216">
        <v>2.7044600000000001</v>
      </c>
    </row>
    <row r="36" spans="2:10">
      <c r="B36" s="215">
        <v>60</v>
      </c>
      <c r="C36" s="217">
        <v>0.25446999999999997</v>
      </c>
      <c r="D36" s="217">
        <v>0.5272</v>
      </c>
      <c r="E36" s="217">
        <v>0.84765000000000001</v>
      </c>
      <c r="F36" s="217">
        <v>1.29582</v>
      </c>
      <c r="G36" s="217">
        <v>1.67065</v>
      </c>
      <c r="H36" s="217">
        <v>2.0003000000000002</v>
      </c>
      <c r="I36" s="217">
        <v>2.39012</v>
      </c>
      <c r="J36" s="217">
        <v>2.6602800000000002</v>
      </c>
    </row>
    <row r="37" spans="2:10" ht="16" thickBot="1">
      <c r="B37" s="218">
        <v>120</v>
      </c>
      <c r="C37" s="219">
        <v>0.25391000000000002</v>
      </c>
      <c r="D37" s="219">
        <v>0.52580000000000005</v>
      </c>
      <c r="E37" s="219">
        <v>0.84462999999999999</v>
      </c>
      <c r="F37" s="219">
        <v>1.2886500000000001</v>
      </c>
      <c r="G37" s="219">
        <v>1.6576500000000001</v>
      </c>
      <c r="H37" s="219">
        <v>1.97993</v>
      </c>
      <c r="I37" s="219">
        <v>2.3578199999999998</v>
      </c>
      <c r="J37" s="219">
        <v>2.6174200000000001</v>
      </c>
    </row>
    <row r="38" spans="2:10" ht="4.5" customHeight="1"/>
    <row r="39" spans="2:10">
      <c r="B39" s="220" t="s">
        <v>156</v>
      </c>
      <c r="C39" s="221"/>
      <c r="J39" s="35" t="s">
        <v>224</v>
      </c>
    </row>
    <row r="40" spans="2:10">
      <c r="B40" s="222" t="s">
        <v>157</v>
      </c>
      <c r="C40" s="222"/>
      <c r="D40" s="222"/>
      <c r="E40" s="222"/>
      <c r="F40" s="222"/>
      <c r="G40" s="222"/>
      <c r="H40" s="222"/>
      <c r="I40" s="222"/>
      <c r="J40" s="21"/>
    </row>
    <row r="41" spans="2:10">
      <c r="B41" s="223"/>
      <c r="C41" s="224"/>
      <c r="D41" s="212"/>
      <c r="E41" s="212"/>
      <c r="F41" s="224"/>
      <c r="G41" s="224"/>
      <c r="H41" s="224"/>
      <c r="I41" s="224"/>
      <c r="J41" s="224"/>
    </row>
  </sheetData>
  <mergeCells count="1">
    <mergeCell ref="B2:J2"/>
  </mergeCells>
  <pageMargins left="0.5" right="0.5" top="0.75" bottom="0.75" header="0.5" footer="0.5"/>
  <pageSetup scale="88"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46"/>
  <sheetViews>
    <sheetView topLeftCell="A16" zoomScale="75" workbookViewId="0">
      <selection activeCell="Z34" sqref="Z34"/>
    </sheetView>
  </sheetViews>
  <sheetFormatPr defaultColWidth="9.1796875" defaultRowHeight="15"/>
  <cols>
    <col min="1" max="1" width="1.7265625" style="196" customWidth="1"/>
    <col min="2" max="2" width="9.1796875" style="196"/>
    <col min="3" max="3" width="10.7265625" style="196" bestFit="1" customWidth="1"/>
    <col min="4" max="22" width="9.1796875" style="196"/>
    <col min="23" max="23" width="10.7265625" style="196" customWidth="1"/>
    <col min="24" max="16384" width="9.1796875" style="196"/>
  </cols>
  <sheetData>
    <row r="2" spans="2:23" ht="44">
      <c r="B2" s="441" t="s">
        <v>158</v>
      </c>
      <c r="C2" s="441"/>
      <c r="D2" s="441"/>
      <c r="E2" s="441"/>
      <c r="F2" s="441"/>
      <c r="G2" s="441"/>
      <c r="H2" s="441"/>
      <c r="I2" s="441"/>
      <c r="J2" s="441"/>
      <c r="K2" s="441"/>
      <c r="L2" s="441"/>
      <c r="M2" s="441"/>
      <c r="N2" s="441"/>
      <c r="O2" s="441"/>
      <c r="P2" s="441"/>
      <c r="Q2" s="441"/>
      <c r="R2" s="441"/>
      <c r="S2" s="441"/>
      <c r="T2" s="441"/>
      <c r="U2" s="441"/>
      <c r="V2" s="441"/>
      <c r="W2" s="441"/>
    </row>
    <row r="4" spans="2:23" ht="17.5">
      <c r="C4" s="225" t="s">
        <v>159</v>
      </c>
      <c r="D4" s="226">
        <v>0.05</v>
      </c>
    </row>
    <row r="5" spans="2:23" ht="5.25" customHeight="1"/>
    <row r="6" spans="2:23" ht="15.5" thickBot="1">
      <c r="B6" s="201" t="s">
        <v>160</v>
      </c>
      <c r="C6" s="201">
        <v>1</v>
      </c>
      <c r="D6" s="201">
        <v>2</v>
      </c>
      <c r="E6" s="201">
        <v>3</v>
      </c>
      <c r="F6" s="201">
        <v>4</v>
      </c>
      <c r="G6" s="201">
        <v>5</v>
      </c>
      <c r="H6" s="201">
        <v>6</v>
      </c>
      <c r="I6" s="201">
        <v>7</v>
      </c>
      <c r="J6" s="201">
        <v>8</v>
      </c>
      <c r="K6" s="201">
        <v>9</v>
      </c>
      <c r="L6" s="201">
        <v>10</v>
      </c>
      <c r="M6" s="201">
        <v>11</v>
      </c>
      <c r="N6" s="201">
        <v>12</v>
      </c>
      <c r="O6" s="201">
        <v>13</v>
      </c>
      <c r="P6" s="201">
        <v>14</v>
      </c>
      <c r="Q6" s="201">
        <v>15</v>
      </c>
      <c r="R6" s="201">
        <v>20</v>
      </c>
      <c r="S6" s="201">
        <v>24</v>
      </c>
      <c r="T6" s="201">
        <v>30</v>
      </c>
      <c r="U6" s="201">
        <v>40</v>
      </c>
      <c r="V6" s="201">
        <v>60</v>
      </c>
      <c r="W6" s="201">
        <v>120</v>
      </c>
    </row>
    <row r="7" spans="2:23">
      <c r="B7" s="211">
        <v>1</v>
      </c>
      <c r="C7" s="227">
        <f t="shared" ref="C7:R22" si="0">FINV($D$4,C$6,$B7)</f>
        <v>161.44763879758855</v>
      </c>
      <c r="D7" s="227">
        <f t="shared" si="0"/>
        <v>199.49999999999994</v>
      </c>
      <c r="E7" s="227">
        <f t="shared" si="0"/>
        <v>215.70734536960902</v>
      </c>
      <c r="F7" s="227">
        <f t="shared" si="0"/>
        <v>224.58324062625078</v>
      </c>
      <c r="G7" s="227">
        <f t="shared" si="0"/>
        <v>230.16187811010678</v>
      </c>
      <c r="H7" s="227">
        <f t="shared" si="0"/>
        <v>233.98600035626617</v>
      </c>
      <c r="I7" s="227">
        <f t="shared" si="0"/>
        <v>236.76840027699524</v>
      </c>
      <c r="J7" s="227">
        <f t="shared" si="0"/>
        <v>238.88269480252418</v>
      </c>
      <c r="K7" s="227">
        <f t="shared" si="0"/>
        <v>240.5432547132632</v>
      </c>
      <c r="L7" s="227">
        <f t="shared" si="0"/>
        <v>241.88174725083331</v>
      </c>
      <c r="M7" s="227">
        <f t="shared" si="0"/>
        <v>242.98345819670288</v>
      </c>
      <c r="N7" s="227">
        <f t="shared" si="0"/>
        <v>243.90603848907426</v>
      </c>
      <c r="O7" s="227">
        <f t="shared" si="0"/>
        <v>244.68984729720299</v>
      </c>
      <c r="P7" s="227">
        <f t="shared" si="0"/>
        <v>245.36397721822939</v>
      </c>
      <c r="Q7" s="227">
        <f t="shared" si="0"/>
        <v>245.94992620524991</v>
      </c>
      <c r="R7" s="227">
        <f t="shared" si="0"/>
        <v>248.01308208473961</v>
      </c>
      <c r="S7" s="227">
        <f t="shared" ref="S7:W22" si="1">FINV($D$4,S$6,$B7)</f>
        <v>249.05177483132499</v>
      </c>
      <c r="T7" s="227">
        <f t="shared" si="1"/>
        <v>250.09514818700873</v>
      </c>
      <c r="U7" s="227">
        <f t="shared" si="1"/>
        <v>251.14315313278317</v>
      </c>
      <c r="V7" s="227">
        <f t="shared" si="1"/>
        <v>252.19573909398218</v>
      </c>
      <c r="W7" s="227">
        <f t="shared" si="1"/>
        <v>253.25285403343042</v>
      </c>
    </row>
    <row r="8" spans="2:23">
      <c r="B8" s="211">
        <v>2</v>
      </c>
      <c r="C8" s="228">
        <f t="shared" si="0"/>
        <v>18.512820512820511</v>
      </c>
      <c r="D8" s="228">
        <f t="shared" si="0"/>
        <v>18.999999999999996</v>
      </c>
      <c r="E8" s="228">
        <f t="shared" si="0"/>
        <v>19.164292127511288</v>
      </c>
      <c r="F8" s="228">
        <f t="shared" si="0"/>
        <v>19.246794344808965</v>
      </c>
      <c r="G8" s="228">
        <f t="shared" si="0"/>
        <v>19.296409652017257</v>
      </c>
      <c r="H8" s="228">
        <f t="shared" si="0"/>
        <v>19.329534015154028</v>
      </c>
      <c r="I8" s="228">
        <f t="shared" si="0"/>
        <v>19.353217536092941</v>
      </c>
      <c r="J8" s="228">
        <f t="shared" si="0"/>
        <v>19.370992898066469</v>
      </c>
      <c r="K8" s="228">
        <f t="shared" si="0"/>
        <v>19.384825718171481</v>
      </c>
      <c r="L8" s="228">
        <f t="shared" si="0"/>
        <v>19.395896723571752</v>
      </c>
      <c r="M8" s="228">
        <f t="shared" si="0"/>
        <v>19.404957958951055</v>
      </c>
      <c r="N8" s="228">
        <f t="shared" si="0"/>
        <v>19.412511147223483</v>
      </c>
      <c r="O8" s="228">
        <f t="shared" si="0"/>
        <v>19.418903839401498</v>
      </c>
      <c r="P8" s="228">
        <f t="shared" si="0"/>
        <v>19.424384408210905</v>
      </c>
      <c r="Q8" s="228">
        <f t="shared" si="0"/>
        <v>19.429135069563547</v>
      </c>
      <c r="R8" s="228">
        <f t="shared" si="0"/>
        <v>19.445768490616928</v>
      </c>
      <c r="S8" s="228">
        <f t="shared" si="1"/>
        <v>19.454088763167416</v>
      </c>
      <c r="T8" s="228">
        <f t="shared" si="1"/>
        <v>19.462411410403089</v>
      </c>
      <c r="U8" s="228">
        <f t="shared" si="1"/>
        <v>19.470736432325509</v>
      </c>
      <c r="V8" s="228">
        <f t="shared" si="1"/>
        <v>19.479063828935903</v>
      </c>
      <c r="W8" s="228">
        <f t="shared" si="1"/>
        <v>19.487393600235123</v>
      </c>
    </row>
    <row r="9" spans="2:23" ht="15.5" thickBot="1">
      <c r="B9" s="201">
        <v>3</v>
      </c>
      <c r="C9" s="229">
        <f t="shared" si="0"/>
        <v>10.127964486013932</v>
      </c>
      <c r="D9" s="229">
        <f t="shared" si="0"/>
        <v>9.5520944959211587</v>
      </c>
      <c r="E9" s="229">
        <f t="shared" si="0"/>
        <v>9.2766281531448112</v>
      </c>
      <c r="F9" s="229">
        <f t="shared" si="0"/>
        <v>9.1171822532464244</v>
      </c>
      <c r="G9" s="229">
        <f t="shared" si="0"/>
        <v>9.0134551675225882</v>
      </c>
      <c r="H9" s="229">
        <f t="shared" si="0"/>
        <v>8.9406451207703839</v>
      </c>
      <c r="I9" s="229">
        <f t="shared" si="0"/>
        <v>8.886742955634281</v>
      </c>
      <c r="J9" s="229">
        <f t="shared" si="0"/>
        <v>8.8452384599594023</v>
      </c>
      <c r="K9" s="229">
        <f t="shared" si="0"/>
        <v>8.8122995552064509</v>
      </c>
      <c r="L9" s="229">
        <f t="shared" si="0"/>
        <v>8.7855247105240064</v>
      </c>
      <c r="M9" s="229">
        <f t="shared" si="0"/>
        <v>8.7633328296308193</v>
      </c>
      <c r="N9" s="229">
        <f t="shared" si="0"/>
        <v>8.7446406614652936</v>
      </c>
      <c r="O9" s="229">
        <f t="shared" si="0"/>
        <v>8.7286812465867207</v>
      </c>
      <c r="P9" s="229">
        <f t="shared" si="0"/>
        <v>8.7148963793097476</v>
      </c>
      <c r="Q9" s="229">
        <f t="shared" si="0"/>
        <v>8.7028701348966955</v>
      </c>
      <c r="R9" s="229">
        <f t="shared" si="0"/>
        <v>8.6601898019307022</v>
      </c>
      <c r="S9" s="229">
        <f t="shared" si="1"/>
        <v>8.6385010402630815</v>
      </c>
      <c r="T9" s="229">
        <f t="shared" si="1"/>
        <v>8.6165758701973285</v>
      </c>
      <c r="U9" s="229">
        <f t="shared" si="1"/>
        <v>8.5944112499981848</v>
      </c>
      <c r="V9" s="229">
        <f t="shared" si="1"/>
        <v>8.5720041126509621</v>
      </c>
      <c r="W9" s="229">
        <f t="shared" si="1"/>
        <v>8.5493513668145784</v>
      </c>
    </row>
    <row r="10" spans="2:23">
      <c r="B10" s="211">
        <v>4</v>
      </c>
      <c r="C10" s="227">
        <f t="shared" si="0"/>
        <v>7.708647422176786</v>
      </c>
      <c r="D10" s="227">
        <f t="shared" si="0"/>
        <v>6.9442719099991574</v>
      </c>
      <c r="E10" s="227">
        <f t="shared" si="0"/>
        <v>6.5913821164255788</v>
      </c>
      <c r="F10" s="227">
        <f t="shared" si="0"/>
        <v>6.38823290869587</v>
      </c>
      <c r="G10" s="227">
        <f t="shared" si="0"/>
        <v>6.2560565021608845</v>
      </c>
      <c r="H10" s="227">
        <f t="shared" si="0"/>
        <v>6.1631322826886326</v>
      </c>
      <c r="I10" s="227">
        <f t="shared" si="0"/>
        <v>6.0942109256988832</v>
      </c>
      <c r="J10" s="227">
        <f t="shared" si="0"/>
        <v>6.041044476119156</v>
      </c>
      <c r="K10" s="227">
        <f t="shared" si="0"/>
        <v>5.9987790312102476</v>
      </c>
      <c r="L10" s="227">
        <f t="shared" si="0"/>
        <v>5.9643705522380337</v>
      </c>
      <c r="M10" s="227">
        <f t="shared" si="0"/>
        <v>5.9358126986032422</v>
      </c>
      <c r="N10" s="227">
        <f t="shared" si="0"/>
        <v>5.9117291091107189</v>
      </c>
      <c r="O10" s="227">
        <f t="shared" si="0"/>
        <v>5.8911440038263088</v>
      </c>
      <c r="P10" s="227">
        <f t="shared" si="0"/>
        <v>5.8733462641548044</v>
      </c>
      <c r="Q10" s="227">
        <f t="shared" si="0"/>
        <v>5.857805360765318</v>
      </c>
      <c r="R10" s="227">
        <f t="shared" si="0"/>
        <v>5.8025418932528234</v>
      </c>
      <c r="S10" s="227">
        <f t="shared" si="1"/>
        <v>5.7743886567079192</v>
      </c>
      <c r="T10" s="227">
        <f t="shared" si="1"/>
        <v>5.7458769825435541</v>
      </c>
      <c r="U10" s="227">
        <f t="shared" si="1"/>
        <v>5.716998405494782</v>
      </c>
      <c r="V10" s="227">
        <f t="shared" si="1"/>
        <v>5.6877441292043436</v>
      </c>
      <c r="W10" s="227">
        <f t="shared" si="1"/>
        <v>5.6581050078697857</v>
      </c>
    </row>
    <row r="11" spans="2:23">
      <c r="B11" s="211">
        <v>5</v>
      </c>
      <c r="C11" s="228">
        <f t="shared" si="0"/>
        <v>6.607890973703368</v>
      </c>
      <c r="D11" s="228">
        <f t="shared" si="0"/>
        <v>5.786135043349967</v>
      </c>
      <c r="E11" s="228">
        <f t="shared" si="0"/>
        <v>5.4094513180564894</v>
      </c>
      <c r="F11" s="228">
        <f t="shared" si="0"/>
        <v>5.1921677728039226</v>
      </c>
      <c r="G11" s="228">
        <f t="shared" si="0"/>
        <v>5.0503290576326485</v>
      </c>
      <c r="H11" s="228">
        <f t="shared" si="0"/>
        <v>4.9502880686943191</v>
      </c>
      <c r="I11" s="228">
        <f t="shared" si="0"/>
        <v>4.8758716958339994</v>
      </c>
      <c r="J11" s="228">
        <f t="shared" si="0"/>
        <v>4.8183195356568689</v>
      </c>
      <c r="K11" s="228">
        <f t="shared" si="0"/>
        <v>4.7724656131008532</v>
      </c>
      <c r="L11" s="228">
        <f t="shared" si="0"/>
        <v>4.7350630696934211</v>
      </c>
      <c r="M11" s="228">
        <f t="shared" si="0"/>
        <v>4.7039672333055398</v>
      </c>
      <c r="N11" s="228">
        <f t="shared" si="0"/>
        <v>4.6777037917775175</v>
      </c>
      <c r="O11" s="228">
        <f t="shared" si="0"/>
        <v>4.6552254857354178</v>
      </c>
      <c r="P11" s="228">
        <f t="shared" si="0"/>
        <v>4.6357677213323214</v>
      </c>
      <c r="Q11" s="228">
        <f t="shared" si="0"/>
        <v>4.6187591164058333</v>
      </c>
      <c r="R11" s="228">
        <f t="shared" si="0"/>
        <v>4.5581314973965119</v>
      </c>
      <c r="S11" s="228">
        <f t="shared" si="1"/>
        <v>4.5271531077303386</v>
      </c>
      <c r="T11" s="228">
        <f t="shared" si="1"/>
        <v>4.4957122617161325</v>
      </c>
      <c r="U11" s="228">
        <f t="shared" si="1"/>
        <v>4.4637933243772068</v>
      </c>
      <c r="V11" s="228">
        <f t="shared" si="1"/>
        <v>4.4313797042376049</v>
      </c>
      <c r="W11" s="228">
        <f t="shared" si="1"/>
        <v>4.3984537681925646</v>
      </c>
    </row>
    <row r="12" spans="2:23" ht="15.5" thickBot="1">
      <c r="B12" s="201">
        <v>6</v>
      </c>
      <c r="C12" s="229">
        <f t="shared" si="0"/>
        <v>5.9873776072737011</v>
      </c>
      <c r="D12" s="229">
        <f t="shared" si="0"/>
        <v>5.1432528497847176</v>
      </c>
      <c r="E12" s="229">
        <f t="shared" si="0"/>
        <v>4.7570626630894131</v>
      </c>
      <c r="F12" s="229">
        <f t="shared" si="0"/>
        <v>4.5336769502752441</v>
      </c>
      <c r="G12" s="229">
        <f t="shared" si="0"/>
        <v>4.3873741874061292</v>
      </c>
      <c r="H12" s="229">
        <f t="shared" si="0"/>
        <v>4.2838657138226397</v>
      </c>
      <c r="I12" s="229">
        <f t="shared" si="0"/>
        <v>4.2066584878692064</v>
      </c>
      <c r="J12" s="229">
        <f t="shared" si="0"/>
        <v>4.1468041622765357</v>
      </c>
      <c r="K12" s="229">
        <f t="shared" si="0"/>
        <v>4.099015541716521</v>
      </c>
      <c r="L12" s="229">
        <f t="shared" si="0"/>
        <v>4.059962794330696</v>
      </c>
      <c r="M12" s="229">
        <f t="shared" si="0"/>
        <v>4.0274420420133641</v>
      </c>
      <c r="N12" s="229">
        <f t="shared" si="0"/>
        <v>3.9999353833188818</v>
      </c>
      <c r="O12" s="229">
        <f t="shared" si="0"/>
        <v>3.9763626614448206</v>
      </c>
      <c r="P12" s="229">
        <f t="shared" si="0"/>
        <v>3.9559339429277118</v>
      </c>
      <c r="Q12" s="229">
        <f t="shared" si="0"/>
        <v>3.9380579883950348</v>
      </c>
      <c r="R12" s="229">
        <f t="shared" si="0"/>
        <v>3.8741885810265111</v>
      </c>
      <c r="S12" s="229">
        <f t="shared" si="1"/>
        <v>3.8414569017957709</v>
      </c>
      <c r="T12" s="229">
        <f t="shared" si="1"/>
        <v>3.8081642652703587</v>
      </c>
      <c r="U12" s="229">
        <f t="shared" si="1"/>
        <v>3.7742862848160135</v>
      </c>
      <c r="V12" s="229">
        <f t="shared" si="1"/>
        <v>3.7397966126428601</v>
      </c>
      <c r="W12" s="229">
        <f t="shared" si="1"/>
        <v>3.704666708625584</v>
      </c>
    </row>
    <row r="13" spans="2:23">
      <c r="B13" s="211">
        <v>7</v>
      </c>
      <c r="C13" s="227">
        <f t="shared" si="0"/>
        <v>5.591447851220738</v>
      </c>
      <c r="D13" s="227">
        <f t="shared" si="0"/>
        <v>4.7374141277758826</v>
      </c>
      <c r="E13" s="227">
        <f t="shared" si="0"/>
        <v>4.3468313999078179</v>
      </c>
      <c r="F13" s="227">
        <f t="shared" si="0"/>
        <v>4.1203117268976337</v>
      </c>
      <c r="G13" s="227">
        <f t="shared" si="0"/>
        <v>3.971523150611342</v>
      </c>
      <c r="H13" s="227">
        <f t="shared" si="0"/>
        <v>3.8659688531238445</v>
      </c>
      <c r="I13" s="227">
        <f t="shared" si="0"/>
        <v>3.7870435399280704</v>
      </c>
      <c r="J13" s="227">
        <f t="shared" si="0"/>
        <v>3.7257253171227038</v>
      </c>
      <c r="K13" s="227">
        <f t="shared" si="0"/>
        <v>3.67667469893951</v>
      </c>
      <c r="L13" s="227">
        <f t="shared" si="0"/>
        <v>3.6365231206283464</v>
      </c>
      <c r="M13" s="227">
        <f t="shared" si="0"/>
        <v>3.6030372692005392</v>
      </c>
      <c r="N13" s="227">
        <f t="shared" si="0"/>
        <v>3.5746764466294172</v>
      </c>
      <c r="O13" s="227">
        <f t="shared" si="0"/>
        <v>3.5503425655646237</v>
      </c>
      <c r="P13" s="227">
        <f t="shared" si="0"/>
        <v>3.5292314003689138</v>
      </c>
      <c r="Q13" s="227">
        <f t="shared" si="0"/>
        <v>3.5107401846336752</v>
      </c>
      <c r="R13" s="227">
        <f t="shared" si="0"/>
        <v>3.4445248320753219</v>
      </c>
      <c r="S13" s="227">
        <f t="shared" si="1"/>
        <v>3.4104943760647277</v>
      </c>
      <c r="T13" s="227">
        <f t="shared" si="1"/>
        <v>3.3758075019004425</v>
      </c>
      <c r="U13" s="227">
        <f t="shared" si="1"/>
        <v>3.3404296518330168</v>
      </c>
      <c r="V13" s="227">
        <f t="shared" si="1"/>
        <v>3.3043228764224408</v>
      </c>
      <c r="W13" s="227">
        <f t="shared" si="1"/>
        <v>3.2674453435037969</v>
      </c>
    </row>
    <row r="14" spans="2:23">
      <c r="B14" s="211">
        <v>8</v>
      </c>
      <c r="C14" s="228">
        <f t="shared" si="0"/>
        <v>5.3176550715787174</v>
      </c>
      <c r="D14" s="228">
        <f t="shared" si="0"/>
        <v>4.4589701075245118</v>
      </c>
      <c r="E14" s="228">
        <f t="shared" si="0"/>
        <v>4.0661805513511613</v>
      </c>
      <c r="F14" s="228">
        <f t="shared" si="0"/>
        <v>3.8378533545558975</v>
      </c>
      <c r="G14" s="228">
        <f t="shared" si="0"/>
        <v>3.6874986663400291</v>
      </c>
      <c r="H14" s="228">
        <f t="shared" si="0"/>
        <v>3.5805803197614603</v>
      </c>
      <c r="I14" s="228">
        <f t="shared" si="0"/>
        <v>3.500463855044941</v>
      </c>
      <c r="J14" s="228">
        <f t="shared" si="0"/>
        <v>3.4381012333731586</v>
      </c>
      <c r="K14" s="228">
        <f t="shared" si="0"/>
        <v>3.3881302347397284</v>
      </c>
      <c r="L14" s="228">
        <f t="shared" si="0"/>
        <v>3.3471631202339767</v>
      </c>
      <c r="M14" s="228">
        <f t="shared" si="0"/>
        <v>3.312950656887375</v>
      </c>
      <c r="N14" s="228">
        <f t="shared" si="0"/>
        <v>3.2839390057264062</v>
      </c>
      <c r="O14" s="228">
        <f t="shared" si="0"/>
        <v>3.2590192353061882</v>
      </c>
      <c r="P14" s="228">
        <f t="shared" si="0"/>
        <v>3.2373781462672655</v>
      </c>
      <c r="Q14" s="228">
        <f t="shared" si="0"/>
        <v>3.2184055133123435</v>
      </c>
      <c r="R14" s="228">
        <f t="shared" si="0"/>
        <v>3.1503237735028558</v>
      </c>
      <c r="S14" s="228">
        <f t="shared" si="1"/>
        <v>3.1152397960263221</v>
      </c>
      <c r="T14" s="228">
        <f t="shared" si="1"/>
        <v>3.0794064719704997</v>
      </c>
      <c r="U14" s="228">
        <f t="shared" si="1"/>
        <v>3.042777821132514</v>
      </c>
      <c r="V14" s="228">
        <f t="shared" si="1"/>
        <v>3.0053025837372571</v>
      </c>
      <c r="W14" s="228">
        <f t="shared" si="1"/>
        <v>2.96692332069924</v>
      </c>
    </row>
    <row r="15" spans="2:23" ht="15.5" thickBot="1">
      <c r="B15" s="201">
        <v>9</v>
      </c>
      <c r="C15" s="229">
        <f t="shared" si="0"/>
        <v>5.1173550291992269</v>
      </c>
      <c r="D15" s="229">
        <f t="shared" si="0"/>
        <v>4.2564947290937507</v>
      </c>
      <c r="E15" s="229">
        <f t="shared" si="0"/>
        <v>3.8625483576247648</v>
      </c>
      <c r="F15" s="229">
        <f t="shared" si="0"/>
        <v>3.6330885114190816</v>
      </c>
      <c r="G15" s="229">
        <f t="shared" si="0"/>
        <v>3.4816586539015244</v>
      </c>
      <c r="H15" s="229">
        <f t="shared" si="0"/>
        <v>3.373753647039214</v>
      </c>
      <c r="I15" s="229">
        <f t="shared" si="0"/>
        <v>3.2927458389171207</v>
      </c>
      <c r="J15" s="229">
        <f t="shared" si="0"/>
        <v>3.229582612686777</v>
      </c>
      <c r="K15" s="229">
        <f t="shared" si="0"/>
        <v>3.17889310445827</v>
      </c>
      <c r="L15" s="229">
        <f t="shared" si="0"/>
        <v>3.1372801078886967</v>
      </c>
      <c r="M15" s="229">
        <f t="shared" si="0"/>
        <v>3.1024854075283796</v>
      </c>
      <c r="N15" s="229">
        <f t="shared" si="0"/>
        <v>3.072947121878093</v>
      </c>
      <c r="O15" s="229">
        <f t="shared" si="0"/>
        <v>3.0475493071149407</v>
      </c>
      <c r="P15" s="229">
        <f t="shared" si="0"/>
        <v>3.0254727242822126</v>
      </c>
      <c r="Q15" s="229">
        <f t="shared" si="0"/>
        <v>3.006101972368878</v>
      </c>
      <c r="R15" s="229">
        <f t="shared" si="0"/>
        <v>2.9364553921614438</v>
      </c>
      <c r="S15" s="229">
        <f t="shared" si="1"/>
        <v>2.9004737600512951</v>
      </c>
      <c r="T15" s="229">
        <f t="shared" si="1"/>
        <v>2.8636523437716961</v>
      </c>
      <c r="U15" s="229">
        <f t="shared" si="1"/>
        <v>2.8259326536708103</v>
      </c>
      <c r="V15" s="229">
        <f t="shared" si="1"/>
        <v>2.7872485572916754</v>
      </c>
      <c r="W15" s="229">
        <f t="shared" si="1"/>
        <v>2.7475247881803142</v>
      </c>
    </row>
    <row r="16" spans="2:23">
      <c r="B16" s="211">
        <v>10</v>
      </c>
      <c r="C16" s="227">
        <f t="shared" si="0"/>
        <v>4.9646027437307128</v>
      </c>
      <c r="D16" s="227">
        <f t="shared" si="0"/>
        <v>4.1028210151304032</v>
      </c>
      <c r="E16" s="227">
        <f t="shared" si="0"/>
        <v>3.7082648190468448</v>
      </c>
      <c r="F16" s="227">
        <f t="shared" si="0"/>
        <v>3.4780496907652281</v>
      </c>
      <c r="G16" s="227">
        <f t="shared" si="0"/>
        <v>3.325834530413013</v>
      </c>
      <c r="H16" s="227">
        <f t="shared" si="0"/>
        <v>3.217174547398995</v>
      </c>
      <c r="I16" s="227">
        <f t="shared" si="0"/>
        <v>3.1354648046263263</v>
      </c>
      <c r="J16" s="227">
        <f t="shared" si="0"/>
        <v>3.0716583852790391</v>
      </c>
      <c r="K16" s="227">
        <f t="shared" si="0"/>
        <v>3.0203829470213761</v>
      </c>
      <c r="L16" s="227">
        <f t="shared" si="0"/>
        <v>2.9782370160823217</v>
      </c>
      <c r="M16" s="227">
        <f t="shared" si="0"/>
        <v>2.9429572680064897</v>
      </c>
      <c r="N16" s="227">
        <f t="shared" si="0"/>
        <v>2.912976721582639</v>
      </c>
      <c r="O16" s="227">
        <f t="shared" si="0"/>
        <v>2.8871746930253273</v>
      </c>
      <c r="P16" s="227">
        <f t="shared" si="0"/>
        <v>2.8647276833645772</v>
      </c>
      <c r="Q16" s="227">
        <f t="shared" si="0"/>
        <v>2.8450165269958458</v>
      </c>
      <c r="R16" s="227">
        <f t="shared" si="0"/>
        <v>2.7740163983211246</v>
      </c>
      <c r="S16" s="227">
        <f t="shared" si="1"/>
        <v>2.7372476529036853</v>
      </c>
      <c r="T16" s="227">
        <f t="shared" si="1"/>
        <v>2.6995512330263698</v>
      </c>
      <c r="U16" s="227">
        <f t="shared" si="1"/>
        <v>2.6608552072041145</v>
      </c>
      <c r="V16" s="227">
        <f t="shared" si="1"/>
        <v>2.6210771556936074</v>
      </c>
      <c r="W16" s="227">
        <f t="shared" si="1"/>
        <v>2.5801218734780407</v>
      </c>
    </row>
    <row r="17" spans="2:23">
      <c r="B17" s="211">
        <v>11</v>
      </c>
      <c r="C17" s="228">
        <f t="shared" si="0"/>
        <v>4.8443356749436166</v>
      </c>
      <c r="D17" s="228">
        <f t="shared" si="0"/>
        <v>3.9822979570944854</v>
      </c>
      <c r="E17" s="228">
        <f t="shared" si="0"/>
        <v>3.5874337024204954</v>
      </c>
      <c r="F17" s="228">
        <f t="shared" si="0"/>
        <v>3.3566900211325938</v>
      </c>
      <c r="G17" s="228">
        <f t="shared" si="0"/>
        <v>3.2038742627296211</v>
      </c>
      <c r="H17" s="228">
        <f t="shared" si="0"/>
        <v>3.0946128879091401</v>
      </c>
      <c r="I17" s="228">
        <f t="shared" si="0"/>
        <v>3.012330343043101</v>
      </c>
      <c r="J17" s="228">
        <f t="shared" si="0"/>
        <v>2.947990318638638</v>
      </c>
      <c r="K17" s="228">
        <f t="shared" si="0"/>
        <v>2.8962227612877038</v>
      </c>
      <c r="L17" s="228">
        <f t="shared" si="0"/>
        <v>2.8536248582732573</v>
      </c>
      <c r="M17" s="228">
        <f t="shared" si="0"/>
        <v>2.8179304699530876</v>
      </c>
      <c r="N17" s="228">
        <f t="shared" si="0"/>
        <v>2.7875693256804883</v>
      </c>
      <c r="O17" s="228">
        <f t="shared" si="0"/>
        <v>2.7614174418170809</v>
      </c>
      <c r="P17" s="228">
        <f t="shared" si="0"/>
        <v>2.7386482144734825</v>
      </c>
      <c r="Q17" s="228">
        <f t="shared" si="0"/>
        <v>2.7186396475783905</v>
      </c>
      <c r="R17" s="228">
        <f t="shared" si="0"/>
        <v>2.6464451537303044</v>
      </c>
      <c r="S17" s="228">
        <f t="shared" si="1"/>
        <v>2.6089736188842907</v>
      </c>
      <c r="T17" s="228">
        <f t="shared" si="1"/>
        <v>2.5704891211921619</v>
      </c>
      <c r="U17" s="228">
        <f t="shared" si="1"/>
        <v>2.5309054969881983</v>
      </c>
      <c r="V17" s="228">
        <f t="shared" si="1"/>
        <v>2.4901227686835603</v>
      </c>
      <c r="W17" s="228">
        <f t="shared" si="1"/>
        <v>2.4480237989368892</v>
      </c>
    </row>
    <row r="18" spans="2:23" ht="15.5" thickBot="1">
      <c r="B18" s="201">
        <v>12</v>
      </c>
      <c r="C18" s="229">
        <f t="shared" si="0"/>
        <v>4.7472253467225149</v>
      </c>
      <c r="D18" s="229">
        <f t="shared" si="0"/>
        <v>3.8852938346523942</v>
      </c>
      <c r="E18" s="229">
        <f t="shared" si="0"/>
        <v>3.4902948194976045</v>
      </c>
      <c r="F18" s="229">
        <f t="shared" si="0"/>
        <v>3.2591667269012499</v>
      </c>
      <c r="G18" s="229">
        <f t="shared" si="0"/>
        <v>3.1058752390841229</v>
      </c>
      <c r="H18" s="229">
        <f t="shared" si="0"/>
        <v>2.996120377517109</v>
      </c>
      <c r="I18" s="229">
        <f t="shared" si="0"/>
        <v>2.9133581790111962</v>
      </c>
      <c r="J18" s="229">
        <f t="shared" si="0"/>
        <v>2.8485651420676827</v>
      </c>
      <c r="K18" s="229">
        <f t="shared" si="0"/>
        <v>2.7963754894992481</v>
      </c>
      <c r="L18" s="229">
        <f t="shared" si="0"/>
        <v>2.7533867688358531</v>
      </c>
      <c r="M18" s="229">
        <f t="shared" si="0"/>
        <v>2.7173314409728953</v>
      </c>
      <c r="N18" s="229">
        <f t="shared" si="0"/>
        <v>2.6866371124956863</v>
      </c>
      <c r="O18" s="229">
        <f t="shared" si="0"/>
        <v>2.6601774582929125</v>
      </c>
      <c r="P18" s="229">
        <f t="shared" si="0"/>
        <v>2.63712355763092</v>
      </c>
      <c r="Q18" s="229">
        <f t="shared" si="0"/>
        <v>2.6168512341321111</v>
      </c>
      <c r="R18" s="229">
        <f t="shared" si="0"/>
        <v>2.5435883296529571</v>
      </c>
      <c r="S18" s="229">
        <f t="shared" si="1"/>
        <v>2.5054815467348126</v>
      </c>
      <c r="T18" s="229">
        <f t="shared" si="1"/>
        <v>2.4662791423336112</v>
      </c>
      <c r="U18" s="229">
        <f t="shared" si="1"/>
        <v>2.4258800587509795</v>
      </c>
      <c r="V18" s="229">
        <f t="shared" si="1"/>
        <v>2.3841656273817757</v>
      </c>
      <c r="W18" s="229">
        <f t="shared" si="1"/>
        <v>2.3409949058541901</v>
      </c>
    </row>
    <row r="19" spans="2:23">
      <c r="B19" s="211">
        <v>13</v>
      </c>
      <c r="C19" s="227">
        <f t="shared" si="0"/>
        <v>4.6671927318268525</v>
      </c>
      <c r="D19" s="227">
        <f t="shared" si="0"/>
        <v>3.8055652529780568</v>
      </c>
      <c r="E19" s="227">
        <f t="shared" si="0"/>
        <v>3.4105336446278485</v>
      </c>
      <c r="F19" s="227">
        <f t="shared" si="0"/>
        <v>3.1791170525401871</v>
      </c>
      <c r="G19" s="227">
        <f t="shared" si="0"/>
        <v>3.0254383000982594</v>
      </c>
      <c r="H19" s="227">
        <f t="shared" si="0"/>
        <v>2.9152692387027517</v>
      </c>
      <c r="I19" s="227">
        <f t="shared" si="0"/>
        <v>2.8320975016349399</v>
      </c>
      <c r="J19" s="227">
        <f t="shared" si="0"/>
        <v>2.766913181917749</v>
      </c>
      <c r="K19" s="227">
        <f t="shared" si="0"/>
        <v>2.7143557890598928</v>
      </c>
      <c r="L19" s="227">
        <f t="shared" si="0"/>
        <v>2.671024228555126</v>
      </c>
      <c r="M19" s="227">
        <f t="shared" si="0"/>
        <v>2.6346504607077601</v>
      </c>
      <c r="N19" s="227">
        <f t="shared" si="0"/>
        <v>2.6036607476283011</v>
      </c>
      <c r="O19" s="227">
        <f t="shared" si="0"/>
        <v>2.5769270844729792</v>
      </c>
      <c r="P19" s="227">
        <f t="shared" si="0"/>
        <v>2.5536187919216391</v>
      </c>
      <c r="Q19" s="227">
        <f t="shared" si="0"/>
        <v>2.5331099831307475</v>
      </c>
      <c r="R19" s="227">
        <f t="shared" si="0"/>
        <v>2.4588817718014639</v>
      </c>
      <c r="S19" s="227">
        <f t="shared" si="1"/>
        <v>2.420195676588917</v>
      </c>
      <c r="T19" s="227">
        <f t="shared" si="1"/>
        <v>2.3803339297926245</v>
      </c>
      <c r="U19" s="227">
        <f t="shared" si="1"/>
        <v>2.3391800328701704</v>
      </c>
      <c r="V19" s="227">
        <f t="shared" si="1"/>
        <v>2.2965956221610817</v>
      </c>
      <c r="W19" s="227">
        <f t="shared" si="1"/>
        <v>2.2524141991123532</v>
      </c>
    </row>
    <row r="20" spans="2:23">
      <c r="B20" s="211">
        <v>14</v>
      </c>
      <c r="C20" s="228">
        <f t="shared" si="0"/>
        <v>4.6001099366694227</v>
      </c>
      <c r="D20" s="228">
        <f t="shared" si="0"/>
        <v>3.7388918324407361</v>
      </c>
      <c r="E20" s="228">
        <f t="shared" si="0"/>
        <v>3.3438886781189128</v>
      </c>
      <c r="F20" s="228">
        <f t="shared" si="0"/>
        <v>3.1122498479613889</v>
      </c>
      <c r="G20" s="228">
        <f t="shared" si="0"/>
        <v>2.9582489131221967</v>
      </c>
      <c r="H20" s="228">
        <f t="shared" si="0"/>
        <v>2.8477259959253578</v>
      </c>
      <c r="I20" s="228">
        <f t="shared" si="0"/>
        <v>2.7641992567781792</v>
      </c>
      <c r="J20" s="228">
        <f t="shared" si="0"/>
        <v>2.6986724187093056</v>
      </c>
      <c r="K20" s="228">
        <f t="shared" si="0"/>
        <v>2.645790735233819</v>
      </c>
      <c r="L20" s="228">
        <f t="shared" si="0"/>
        <v>2.6021550510427085</v>
      </c>
      <c r="M20" s="228">
        <f t="shared" si="0"/>
        <v>2.5654974067604943</v>
      </c>
      <c r="N20" s="228">
        <f t="shared" si="0"/>
        <v>2.5342432527485608</v>
      </c>
      <c r="O20" s="228">
        <f t="shared" si="0"/>
        <v>2.5072633744760582</v>
      </c>
      <c r="P20" s="228">
        <f t="shared" si="0"/>
        <v>2.4837257411282234</v>
      </c>
      <c r="Q20" s="228">
        <f t="shared" si="0"/>
        <v>2.4630031048756633</v>
      </c>
      <c r="R20" s="228">
        <f t="shared" si="0"/>
        <v>2.3878960551375843</v>
      </c>
      <c r="S20" s="228">
        <f t="shared" si="1"/>
        <v>2.3486780759933543</v>
      </c>
      <c r="T20" s="228">
        <f t="shared" si="1"/>
        <v>2.3082070176459295</v>
      </c>
      <c r="U20" s="228">
        <f t="shared" si="1"/>
        <v>2.266350496134526</v>
      </c>
      <c r="V20" s="228">
        <f t="shared" si="1"/>
        <v>2.2229495688387084</v>
      </c>
      <c r="W20" s="228">
        <f t="shared" si="1"/>
        <v>2.1778105497903191</v>
      </c>
    </row>
    <row r="21" spans="2:23" ht="15.5" thickBot="1">
      <c r="B21" s="201">
        <v>15</v>
      </c>
      <c r="C21" s="229">
        <f t="shared" si="0"/>
        <v>4.5430771652669701</v>
      </c>
      <c r="D21" s="229">
        <f t="shared" si="0"/>
        <v>3.6823203436732408</v>
      </c>
      <c r="E21" s="229">
        <f t="shared" si="0"/>
        <v>3.2873821046365093</v>
      </c>
      <c r="F21" s="229">
        <f t="shared" si="0"/>
        <v>3.055568275906595</v>
      </c>
      <c r="G21" s="229">
        <f t="shared" si="0"/>
        <v>2.9012945362361564</v>
      </c>
      <c r="H21" s="229">
        <f t="shared" si="0"/>
        <v>2.7904649973675064</v>
      </c>
      <c r="I21" s="229">
        <f t="shared" si="0"/>
        <v>2.7066267822256944</v>
      </c>
      <c r="J21" s="229">
        <f t="shared" si="0"/>
        <v>2.6407968829069026</v>
      </c>
      <c r="K21" s="229">
        <f t="shared" si="0"/>
        <v>2.5876264352275817</v>
      </c>
      <c r="L21" s="229">
        <f t="shared" si="0"/>
        <v>2.5437185496928079</v>
      </c>
      <c r="M21" s="229">
        <f t="shared" si="0"/>
        <v>2.5068057257018572</v>
      </c>
      <c r="N21" s="229">
        <f t="shared" si="0"/>
        <v>2.4753129734757695</v>
      </c>
      <c r="O21" s="229">
        <f t="shared" si="0"/>
        <v>2.4481102101394647</v>
      </c>
      <c r="P21" s="229">
        <f t="shared" si="0"/>
        <v>2.424364357106259</v>
      </c>
      <c r="Q21" s="229">
        <f t="shared" si="0"/>
        <v>2.4034470714953358</v>
      </c>
      <c r="R21" s="229">
        <f t="shared" si="0"/>
        <v>2.3275350089882942</v>
      </c>
      <c r="S21" s="229">
        <f t="shared" si="1"/>
        <v>2.2878260581447916</v>
      </c>
      <c r="T21" s="229">
        <f t="shared" si="1"/>
        <v>2.2467891575560133</v>
      </c>
      <c r="U21" s="229">
        <f t="shared" si="1"/>
        <v>2.2042756836323072</v>
      </c>
      <c r="V21" s="229">
        <f t="shared" si="1"/>
        <v>2.1601053418261738</v>
      </c>
      <c r="W21" s="229">
        <f t="shared" si="1"/>
        <v>2.1140557443502783</v>
      </c>
    </row>
    <row r="22" spans="2:23">
      <c r="B22" s="211">
        <v>16</v>
      </c>
      <c r="C22" s="227">
        <f t="shared" si="0"/>
        <v>4.4939984776663584</v>
      </c>
      <c r="D22" s="227">
        <f t="shared" si="0"/>
        <v>3.6337234675916301</v>
      </c>
      <c r="E22" s="227">
        <f t="shared" si="0"/>
        <v>3.2388715174535854</v>
      </c>
      <c r="F22" s="227">
        <f t="shared" si="0"/>
        <v>3.0069172799243447</v>
      </c>
      <c r="G22" s="227">
        <f t="shared" si="0"/>
        <v>2.8524091650819878</v>
      </c>
      <c r="H22" s="227">
        <f t="shared" si="0"/>
        <v>2.7413108283387784</v>
      </c>
      <c r="I22" s="227">
        <f t="shared" si="0"/>
        <v>2.6571966002210874</v>
      </c>
      <c r="J22" s="227">
        <f t="shared" si="0"/>
        <v>2.5910961798744014</v>
      </c>
      <c r="K22" s="227">
        <f t="shared" si="0"/>
        <v>2.5376665388806519</v>
      </c>
      <c r="L22" s="227">
        <f t="shared" si="0"/>
        <v>2.4935132212816078</v>
      </c>
      <c r="M22" s="227">
        <f t="shared" si="0"/>
        <v>2.4563694312747435</v>
      </c>
      <c r="N22" s="227">
        <f t="shared" si="0"/>
        <v>2.4246600016633844</v>
      </c>
      <c r="O22" s="227">
        <f t="shared" si="0"/>
        <v>2.3972542334648272</v>
      </c>
      <c r="P22" s="227">
        <f t="shared" si="0"/>
        <v>2.3733182311223575</v>
      </c>
      <c r="Q22" s="227">
        <f t="shared" si="0"/>
        <v>2.352222762807386</v>
      </c>
      <c r="R22" s="227">
        <f>FINV($D$4,R$6,$B22)</f>
        <v>2.2755695852259965</v>
      </c>
      <c r="S22" s="227">
        <f t="shared" si="1"/>
        <v>2.2354054155023908</v>
      </c>
      <c r="T22" s="227">
        <f t="shared" si="1"/>
        <v>2.1938409229080444</v>
      </c>
      <c r="U22" s="227">
        <f t="shared" si="1"/>
        <v>2.1507109695476179</v>
      </c>
      <c r="V22" s="227">
        <f t="shared" si="1"/>
        <v>2.1058132378581353</v>
      </c>
      <c r="W22" s="227">
        <f t="shared" si="1"/>
        <v>2.0588952366113631</v>
      </c>
    </row>
    <row r="23" spans="2:23">
      <c r="B23" s="211">
        <v>17</v>
      </c>
      <c r="C23" s="228">
        <f t="shared" ref="C23:R38" si="2">FINV($D$4,C$6,$B23)</f>
        <v>4.4513217724681331</v>
      </c>
      <c r="D23" s="228">
        <f t="shared" si="2"/>
        <v>3.5915305684750827</v>
      </c>
      <c r="E23" s="228">
        <f t="shared" si="2"/>
        <v>3.1967768409433446</v>
      </c>
      <c r="F23" s="228">
        <f t="shared" si="2"/>
        <v>2.9647081100410797</v>
      </c>
      <c r="G23" s="228">
        <f t="shared" si="2"/>
        <v>2.8099961745295974</v>
      </c>
      <c r="H23" s="228">
        <f t="shared" si="2"/>
        <v>2.6986599016298731</v>
      </c>
      <c r="I23" s="228">
        <f t="shared" si="2"/>
        <v>2.6142990451333183</v>
      </c>
      <c r="J23" s="228">
        <f t="shared" si="2"/>
        <v>2.5479553577698537</v>
      </c>
      <c r="K23" s="228">
        <f t="shared" si="2"/>
        <v>2.4942914945641954</v>
      </c>
      <c r="L23" s="228">
        <f t="shared" si="2"/>
        <v>2.4499155003942468</v>
      </c>
      <c r="M23" s="228">
        <f t="shared" si="2"/>
        <v>2.4125614418201784</v>
      </c>
      <c r="N23" s="228">
        <f t="shared" si="2"/>
        <v>2.3806541615770072</v>
      </c>
      <c r="O23" s="228">
        <f t="shared" si="2"/>
        <v>2.3530625335528832</v>
      </c>
      <c r="P23" s="228">
        <f t="shared" si="2"/>
        <v>2.3289520232604746</v>
      </c>
      <c r="Q23" s="228">
        <f t="shared" si="2"/>
        <v>2.3076926720809765</v>
      </c>
      <c r="R23" s="228">
        <f t="shared" si="2"/>
        <v>2.2303542821753983</v>
      </c>
      <c r="S23" s="228">
        <f t="shared" ref="S23:W38" si="3">FINV($D$4,S$6,$B23)</f>
        <v>2.1897664561386279</v>
      </c>
      <c r="T23" s="228">
        <f t="shared" si="3"/>
        <v>2.1477083618474029</v>
      </c>
      <c r="U23" s="228">
        <f t="shared" si="3"/>
        <v>2.1039981421874803</v>
      </c>
      <c r="V23" s="228">
        <f t="shared" si="3"/>
        <v>2.0584108786551645</v>
      </c>
      <c r="W23" s="228">
        <f t="shared" si="3"/>
        <v>2.0106626830824426</v>
      </c>
    </row>
    <row r="24" spans="2:23" ht="15.5" thickBot="1">
      <c r="B24" s="201">
        <v>18</v>
      </c>
      <c r="C24" s="229">
        <f t="shared" si="2"/>
        <v>4.4138734191705664</v>
      </c>
      <c r="D24" s="229">
        <f t="shared" si="2"/>
        <v>3.5545571456617879</v>
      </c>
      <c r="E24" s="229">
        <f t="shared" si="2"/>
        <v>3.1599075898007243</v>
      </c>
      <c r="F24" s="229">
        <f t="shared" si="2"/>
        <v>2.9277441728071834</v>
      </c>
      <c r="G24" s="229">
        <f t="shared" si="2"/>
        <v>2.77285315299783</v>
      </c>
      <c r="H24" s="229">
        <f t="shared" si="2"/>
        <v>2.6613045229279009</v>
      </c>
      <c r="I24" s="229">
        <f t="shared" si="2"/>
        <v>2.5767217292599147</v>
      </c>
      <c r="J24" s="229">
        <f t="shared" si="2"/>
        <v>2.5101578953835757</v>
      </c>
      <c r="K24" s="229">
        <f t="shared" si="2"/>
        <v>2.4562811491592669</v>
      </c>
      <c r="L24" s="229">
        <f t="shared" si="2"/>
        <v>2.4117020398339202</v>
      </c>
      <c r="M24" s="229">
        <f t="shared" si="2"/>
        <v>2.3741555938589722</v>
      </c>
      <c r="N24" s="229">
        <f t="shared" si="2"/>
        <v>2.3420667980454342</v>
      </c>
      <c r="O24" s="229">
        <f t="shared" si="2"/>
        <v>2.3143042422827222</v>
      </c>
      <c r="P24" s="229">
        <f t="shared" si="2"/>
        <v>2.2900328922065434</v>
      </c>
      <c r="Q24" s="229">
        <f t="shared" si="2"/>
        <v>2.2686221916065192</v>
      </c>
      <c r="R24" s="229">
        <f t="shared" si="2"/>
        <v>2.1906479255678022</v>
      </c>
      <c r="S24" s="229">
        <f t="shared" si="3"/>
        <v>2.1496645348258405</v>
      </c>
      <c r="T24" s="229">
        <f t="shared" si="3"/>
        <v>2.107143281868872</v>
      </c>
      <c r="U24" s="229">
        <f t="shared" si="3"/>
        <v>2.0628854464673854</v>
      </c>
      <c r="V24" s="229">
        <f t="shared" si="3"/>
        <v>2.0166430161615878</v>
      </c>
      <c r="W24" s="229">
        <f t="shared" si="3"/>
        <v>1.9680995154472845</v>
      </c>
    </row>
    <row r="25" spans="2:23">
      <c r="B25" s="211">
        <v>19</v>
      </c>
      <c r="C25" s="227">
        <f t="shared" si="2"/>
        <v>4.3807496923317979</v>
      </c>
      <c r="D25" s="227">
        <f t="shared" si="2"/>
        <v>3.521893260578826</v>
      </c>
      <c r="E25" s="227">
        <f t="shared" si="2"/>
        <v>3.1273500051133998</v>
      </c>
      <c r="F25" s="227">
        <f t="shared" si="2"/>
        <v>2.8951073075078422</v>
      </c>
      <c r="G25" s="227">
        <f t="shared" si="2"/>
        <v>2.7400575416853457</v>
      </c>
      <c r="H25" s="227">
        <f t="shared" si="2"/>
        <v>2.628318038338513</v>
      </c>
      <c r="I25" s="227">
        <f t="shared" si="2"/>
        <v>2.5435343014297049</v>
      </c>
      <c r="J25" s="227">
        <f t="shared" si="2"/>
        <v>2.4767701474512962</v>
      </c>
      <c r="K25" s="227">
        <f t="shared" si="2"/>
        <v>2.4226989371239691</v>
      </c>
      <c r="L25" s="227">
        <f t="shared" si="2"/>
        <v>2.3779336872898322</v>
      </c>
      <c r="M25" s="227">
        <f t="shared" si="2"/>
        <v>2.3402104406025011</v>
      </c>
      <c r="N25" s="227">
        <f t="shared" si="2"/>
        <v>2.3079544239310263</v>
      </c>
      <c r="O25" s="227">
        <f t="shared" si="2"/>
        <v>2.2800340524864002</v>
      </c>
      <c r="P25" s="227">
        <f t="shared" si="2"/>
        <v>2.2556139017639962</v>
      </c>
      <c r="Q25" s="227">
        <f t="shared" si="2"/>
        <v>2.2340629220066179</v>
      </c>
      <c r="R25" s="227">
        <f t="shared" si="2"/>
        <v>2.1554966371315096</v>
      </c>
      <c r="S25" s="227">
        <f t="shared" si="3"/>
        <v>2.114142852918004</v>
      </c>
      <c r="T25" s="227">
        <f t="shared" si="3"/>
        <v>2.071185883598436</v>
      </c>
      <c r="U25" s="227">
        <f t="shared" si="3"/>
        <v>2.0264100551600932</v>
      </c>
      <c r="V25" s="227">
        <f t="shared" si="3"/>
        <v>1.9795438453524639</v>
      </c>
      <c r="W25" s="227">
        <f t="shared" si="3"/>
        <v>1.9302370988408279</v>
      </c>
    </row>
    <row r="26" spans="2:23">
      <c r="B26" s="211">
        <v>20</v>
      </c>
      <c r="C26" s="228">
        <f t="shared" si="2"/>
        <v>4.3512435033292896</v>
      </c>
      <c r="D26" s="228">
        <f t="shared" si="2"/>
        <v>3.492828476735633</v>
      </c>
      <c r="E26" s="228">
        <f t="shared" si="2"/>
        <v>3.0983912121407795</v>
      </c>
      <c r="F26" s="228">
        <f t="shared" si="2"/>
        <v>2.8660814020156589</v>
      </c>
      <c r="G26" s="228">
        <f t="shared" si="2"/>
        <v>2.7108898372096917</v>
      </c>
      <c r="H26" s="228">
        <f t="shared" si="2"/>
        <v>2.5989777115642028</v>
      </c>
      <c r="I26" s="228">
        <f t="shared" si="2"/>
        <v>2.5140110629988341</v>
      </c>
      <c r="J26" s="228">
        <f t="shared" si="2"/>
        <v>2.4470637479798238</v>
      </c>
      <c r="K26" s="228">
        <f t="shared" si="2"/>
        <v>2.39281410844228</v>
      </c>
      <c r="L26" s="228">
        <f t="shared" si="2"/>
        <v>2.3478775669983114</v>
      </c>
      <c r="M26" s="228">
        <f t="shared" si="2"/>
        <v>2.3099912103073517</v>
      </c>
      <c r="N26" s="228">
        <f t="shared" si="2"/>
        <v>2.2775805735464223</v>
      </c>
      <c r="O26" s="228">
        <f t="shared" si="2"/>
        <v>2.2495139812686005</v>
      </c>
      <c r="P26" s="228">
        <f t="shared" si="2"/>
        <v>2.2249557061877732</v>
      </c>
      <c r="Q26" s="228">
        <f t="shared" si="2"/>
        <v>2.2032742895611666</v>
      </c>
      <c r="R26" s="228">
        <f t="shared" si="2"/>
        <v>2.1241552129197361</v>
      </c>
      <c r="S26" s="228">
        <f t="shared" si="3"/>
        <v>2.0824537182164797</v>
      </c>
      <c r="T26" s="228">
        <f t="shared" si="3"/>
        <v>2.0390859041820075</v>
      </c>
      <c r="U26" s="228">
        <f t="shared" si="3"/>
        <v>1.9938190986725561</v>
      </c>
      <c r="V26" s="228">
        <f t="shared" si="3"/>
        <v>1.9463579238129021</v>
      </c>
      <c r="W26" s="228">
        <f t="shared" si="3"/>
        <v>1.8963175445953144</v>
      </c>
    </row>
    <row r="27" spans="2:23" ht="15.5" thickBot="1">
      <c r="B27" s="201">
        <v>21</v>
      </c>
      <c r="C27" s="229">
        <f t="shared" si="2"/>
        <v>4.3247937431830454</v>
      </c>
      <c r="D27" s="229">
        <f t="shared" si="2"/>
        <v>3.4668001115424172</v>
      </c>
      <c r="E27" s="229">
        <f t="shared" si="2"/>
        <v>3.0724669863968779</v>
      </c>
      <c r="F27" s="229">
        <f t="shared" si="2"/>
        <v>2.8400998074753825</v>
      </c>
      <c r="G27" s="229">
        <f t="shared" si="2"/>
        <v>2.6847807301748476</v>
      </c>
      <c r="H27" s="229">
        <f t="shared" si="2"/>
        <v>2.5727116405095254</v>
      </c>
      <c r="I27" s="229">
        <f t="shared" si="2"/>
        <v>2.487577703722041</v>
      </c>
      <c r="J27" s="229">
        <f t="shared" si="2"/>
        <v>2.4204621973544564</v>
      </c>
      <c r="K27" s="229">
        <f t="shared" si="2"/>
        <v>2.3660481920354548</v>
      </c>
      <c r="L27" s="229">
        <f t="shared" si="2"/>
        <v>2.3209534393074382</v>
      </c>
      <c r="M27" s="229">
        <f t="shared" si="2"/>
        <v>2.2829160778604543</v>
      </c>
      <c r="N27" s="229">
        <f t="shared" si="2"/>
        <v>2.2503619990631631</v>
      </c>
      <c r="O27" s="229">
        <f t="shared" si="2"/>
        <v>2.2221595016629618</v>
      </c>
      <c r="P27" s="229">
        <f t="shared" si="2"/>
        <v>2.1974726256497723</v>
      </c>
      <c r="Q27" s="229">
        <f t="shared" si="2"/>
        <v>2.1756695725717052</v>
      </c>
      <c r="R27" s="229">
        <f t="shared" si="2"/>
        <v>2.096032976558122</v>
      </c>
      <c r="S27" s="229">
        <f t="shared" si="3"/>
        <v>2.0540043122355676</v>
      </c>
      <c r="T27" s="229">
        <f t="shared" si="3"/>
        <v>2.0102483000593172</v>
      </c>
      <c r="U27" s="229">
        <f t="shared" si="3"/>
        <v>1.9645152656162601</v>
      </c>
      <c r="V27" s="229">
        <f t="shared" si="3"/>
        <v>1.9164856929426248</v>
      </c>
      <c r="W27" s="229">
        <f t="shared" si="3"/>
        <v>1.8657391549599722</v>
      </c>
    </row>
    <row r="28" spans="2:23">
      <c r="B28" s="211">
        <v>22</v>
      </c>
      <c r="C28" s="227">
        <f t="shared" si="2"/>
        <v>4.3009495017776587</v>
      </c>
      <c r="D28" s="227">
        <f t="shared" si="2"/>
        <v>3.4433567793667246</v>
      </c>
      <c r="E28" s="227">
        <f t="shared" si="2"/>
        <v>3.0491249886524128</v>
      </c>
      <c r="F28" s="227">
        <f t="shared" si="2"/>
        <v>2.8167083396402548</v>
      </c>
      <c r="G28" s="227">
        <f t="shared" si="2"/>
        <v>2.6612739171180357</v>
      </c>
      <c r="H28" s="227">
        <f t="shared" si="2"/>
        <v>2.5490614138436585</v>
      </c>
      <c r="I28" s="227">
        <f t="shared" si="2"/>
        <v>2.4637738299608096</v>
      </c>
      <c r="J28" s="227">
        <f t="shared" si="2"/>
        <v>2.3965032837639266</v>
      </c>
      <c r="K28" s="227">
        <f t="shared" si="2"/>
        <v>2.341937327665792</v>
      </c>
      <c r="L28" s="227">
        <f t="shared" si="2"/>
        <v>2.2966959569377261</v>
      </c>
      <c r="M28" s="227">
        <f t="shared" si="2"/>
        <v>2.2585183566229916</v>
      </c>
      <c r="N28" s="227">
        <f t="shared" si="2"/>
        <v>2.2258308070834687</v>
      </c>
      <c r="O28" s="227">
        <f t="shared" si="2"/>
        <v>2.197501631435363</v>
      </c>
      <c r="P28" s="227">
        <f t="shared" si="2"/>
        <v>2.1726946934761573</v>
      </c>
      <c r="Q28" s="227">
        <f t="shared" si="2"/>
        <v>2.150777912196955</v>
      </c>
      <c r="R28" s="227">
        <f t="shared" si="2"/>
        <v>2.0706556612429461</v>
      </c>
      <c r="S28" s="227">
        <f t="shared" si="3"/>
        <v>2.0283185080245354</v>
      </c>
      <c r="T28" s="227">
        <f t="shared" si="3"/>
        <v>1.9841950017136885</v>
      </c>
      <c r="U28" s="227">
        <f t="shared" si="3"/>
        <v>1.9380184963055032</v>
      </c>
      <c r="V28" s="227">
        <f t="shared" si="3"/>
        <v>1.8894451125584126</v>
      </c>
      <c r="W28" s="227">
        <f t="shared" si="3"/>
        <v>1.8380180012721743</v>
      </c>
    </row>
    <row r="29" spans="2:23">
      <c r="B29" s="211">
        <v>23</v>
      </c>
      <c r="C29" s="228">
        <f t="shared" si="2"/>
        <v>4.2793443091446495</v>
      </c>
      <c r="D29" s="228">
        <f t="shared" si="2"/>
        <v>3.4221322078611793</v>
      </c>
      <c r="E29" s="228">
        <f t="shared" si="2"/>
        <v>3.0279983823321985</v>
      </c>
      <c r="F29" s="228">
        <f t="shared" si="2"/>
        <v>2.7955387373613885</v>
      </c>
      <c r="G29" s="228">
        <f t="shared" si="2"/>
        <v>2.6399994260529942</v>
      </c>
      <c r="H29" s="228">
        <f t="shared" si="2"/>
        <v>2.5276553252421778</v>
      </c>
      <c r="I29" s="228">
        <f t="shared" si="2"/>
        <v>2.442226085684859</v>
      </c>
      <c r="J29" s="228">
        <f t="shared" si="2"/>
        <v>2.3748121258206289</v>
      </c>
      <c r="K29" s="228">
        <f t="shared" si="2"/>
        <v>2.3201052423166302</v>
      </c>
      <c r="L29" s="228">
        <f t="shared" si="2"/>
        <v>2.2747275850332507</v>
      </c>
      <c r="M29" s="228">
        <f t="shared" si="2"/>
        <v>2.2364193702652937</v>
      </c>
      <c r="N29" s="228">
        <f t="shared" si="2"/>
        <v>2.2036072889298093</v>
      </c>
      <c r="O29" s="228">
        <f t="shared" si="2"/>
        <v>2.1751597273443251</v>
      </c>
      <c r="P29" s="228">
        <f t="shared" si="2"/>
        <v>2.1502404189676305</v>
      </c>
      <c r="Q29" s="228">
        <f t="shared" si="2"/>
        <v>2.1282170476745299</v>
      </c>
      <c r="R29" s="228">
        <f t="shared" si="2"/>
        <v>2.0476380468629714</v>
      </c>
      <c r="S29" s="228">
        <f t="shared" si="3"/>
        <v>2.0050094582451163</v>
      </c>
      <c r="T29" s="228">
        <f t="shared" si="3"/>
        <v>1.9605374535103979</v>
      </c>
      <c r="U29" s="228">
        <f t="shared" si="3"/>
        <v>1.9139384758017035</v>
      </c>
      <c r="V29" s="228">
        <f t="shared" si="3"/>
        <v>1.8648441091003318</v>
      </c>
      <c r="W29" s="228">
        <f t="shared" si="3"/>
        <v>1.8127603294358301</v>
      </c>
    </row>
    <row r="30" spans="2:23" ht="15.5" thickBot="1">
      <c r="B30" s="201">
        <v>24</v>
      </c>
      <c r="C30" s="229">
        <f t="shared" si="2"/>
        <v>4.2596772726902348</v>
      </c>
      <c r="D30" s="229">
        <f t="shared" si="2"/>
        <v>3.4028261053501945</v>
      </c>
      <c r="E30" s="229">
        <f t="shared" si="2"/>
        <v>3.0087865704473615</v>
      </c>
      <c r="F30" s="229">
        <f t="shared" si="2"/>
        <v>2.7762892892514786</v>
      </c>
      <c r="G30" s="229">
        <f t="shared" si="2"/>
        <v>2.6206541478628855</v>
      </c>
      <c r="H30" s="229">
        <f t="shared" si="2"/>
        <v>2.5081888234232559</v>
      </c>
      <c r="I30" s="229">
        <f t="shared" si="2"/>
        <v>2.4226285334209159</v>
      </c>
      <c r="J30" s="229">
        <f t="shared" si="2"/>
        <v>2.3550814948462078</v>
      </c>
      <c r="K30" s="229">
        <f t="shared" si="2"/>
        <v>2.3002435225148403</v>
      </c>
      <c r="L30" s="229">
        <f t="shared" si="2"/>
        <v>2.2547388307326033</v>
      </c>
      <c r="M30" s="229">
        <f t="shared" si="2"/>
        <v>2.2163086455581746</v>
      </c>
      <c r="N30" s="229">
        <f t="shared" si="2"/>
        <v>2.1833800816129392</v>
      </c>
      <c r="O30" s="229">
        <f t="shared" si="2"/>
        <v>2.1548216184153084</v>
      </c>
      <c r="P30" s="229">
        <f t="shared" si="2"/>
        <v>2.1297968964373228</v>
      </c>
      <c r="Q30" s="229">
        <f t="shared" si="2"/>
        <v>2.1076734040321199</v>
      </c>
      <c r="R30" s="229">
        <f t="shared" si="2"/>
        <v>2.0266639715539498</v>
      </c>
      <c r="S30" s="229">
        <f t="shared" si="3"/>
        <v>1.9837595684896132</v>
      </c>
      <c r="T30" s="229">
        <f t="shared" si="3"/>
        <v>1.9389565493538539</v>
      </c>
      <c r="U30" s="229">
        <f t="shared" si="3"/>
        <v>1.8919545330539409</v>
      </c>
      <c r="V30" s="229">
        <f t="shared" si="3"/>
        <v>1.8423604398813029</v>
      </c>
      <c r="W30" s="229">
        <f t="shared" si="3"/>
        <v>1.789642391090313</v>
      </c>
    </row>
    <row r="31" spans="2:23">
      <c r="B31" s="211">
        <v>25</v>
      </c>
      <c r="C31" s="227">
        <f t="shared" si="2"/>
        <v>4.2416990502771483</v>
      </c>
      <c r="D31" s="227">
        <f t="shared" si="2"/>
        <v>3.3851899614491709</v>
      </c>
      <c r="E31" s="227">
        <f t="shared" si="2"/>
        <v>2.9912409095499513</v>
      </c>
      <c r="F31" s="227">
        <f t="shared" si="2"/>
        <v>2.7587104697176335</v>
      </c>
      <c r="G31" s="227">
        <f t="shared" si="2"/>
        <v>2.6029874027870616</v>
      </c>
      <c r="H31" s="227">
        <f t="shared" si="2"/>
        <v>2.4904100180874127</v>
      </c>
      <c r="I31" s="227">
        <f t="shared" si="2"/>
        <v>2.4047281081005818</v>
      </c>
      <c r="J31" s="227">
        <f t="shared" si="2"/>
        <v>2.3370572240603038</v>
      </c>
      <c r="K31" s="227">
        <f t="shared" si="2"/>
        <v>2.2820969851989057</v>
      </c>
      <c r="L31" s="227">
        <f t="shared" si="2"/>
        <v>2.2364735810505119</v>
      </c>
      <c r="M31" s="227">
        <f t="shared" si="2"/>
        <v>2.1979292217362301</v>
      </c>
      <c r="N31" s="227">
        <f t="shared" si="2"/>
        <v>2.1648914524188396</v>
      </c>
      <c r="O31" s="227">
        <f t="shared" si="2"/>
        <v>2.1362288688922435</v>
      </c>
      <c r="P31" s="227">
        <f t="shared" si="2"/>
        <v>2.111105049172846</v>
      </c>
      <c r="Q31" s="227">
        <f t="shared" si="2"/>
        <v>2.0888873192987276</v>
      </c>
      <c r="R31" s="227">
        <f t="shared" si="2"/>
        <v>2.0074714988038003</v>
      </c>
      <c r="S31" s="227">
        <f t="shared" si="3"/>
        <v>1.9643056340653762</v>
      </c>
      <c r="T31" s="227">
        <f t="shared" si="3"/>
        <v>1.9191877395511303</v>
      </c>
      <c r="U31" s="227">
        <f t="shared" si="3"/>
        <v>1.8718007187451413</v>
      </c>
      <c r="V31" s="227">
        <f t="shared" si="3"/>
        <v>1.8217267432689059</v>
      </c>
      <c r="W31" s="227">
        <f t="shared" si="3"/>
        <v>1.7683954676846565</v>
      </c>
    </row>
    <row r="32" spans="2:23">
      <c r="B32" s="211">
        <v>26</v>
      </c>
      <c r="C32" s="228">
        <f t="shared" si="2"/>
        <v>4.2252012731274871</v>
      </c>
      <c r="D32" s="228">
        <f t="shared" si="2"/>
        <v>3.3690163594954443</v>
      </c>
      <c r="E32" s="228">
        <f t="shared" si="2"/>
        <v>2.9751539639733933</v>
      </c>
      <c r="F32" s="228">
        <f t="shared" si="2"/>
        <v>2.7425941372218592</v>
      </c>
      <c r="G32" s="228">
        <f t="shared" si="2"/>
        <v>2.5867900870625911</v>
      </c>
      <c r="H32" s="228">
        <f t="shared" si="2"/>
        <v>2.4741087807709587</v>
      </c>
      <c r="I32" s="228">
        <f t="shared" si="2"/>
        <v>2.3883136780251135</v>
      </c>
      <c r="J32" s="228">
        <f t="shared" si="2"/>
        <v>2.3205272350337482</v>
      </c>
      <c r="K32" s="228">
        <f t="shared" si="2"/>
        <v>2.2654526743472831</v>
      </c>
      <c r="L32" s="228">
        <f t="shared" si="2"/>
        <v>2.2197180736851587</v>
      </c>
      <c r="M32" s="228">
        <f t="shared" si="2"/>
        <v>2.1810665988755176</v>
      </c>
      <c r="N32" s="228">
        <f t="shared" si="2"/>
        <v>2.1479262277221571</v>
      </c>
      <c r="O32" s="228">
        <f t="shared" si="2"/>
        <v>2.1191656899092126</v>
      </c>
      <c r="P32" s="228">
        <f t="shared" si="2"/>
        <v>2.0939485260192829</v>
      </c>
      <c r="Q32" s="228">
        <f t="shared" si="2"/>
        <v>2.0716419277448468</v>
      </c>
      <c r="R32" s="228">
        <f t="shared" si="2"/>
        <v>1.9898417525775969</v>
      </c>
      <c r="S32" s="228">
        <f t="shared" si="3"/>
        <v>1.9464276507245075</v>
      </c>
      <c r="T32" s="228">
        <f t="shared" si="3"/>
        <v>1.9010098174121537</v>
      </c>
      <c r="U32" s="228">
        <f t="shared" si="3"/>
        <v>1.853254568473869</v>
      </c>
      <c r="V32" s="228">
        <f t="shared" si="3"/>
        <v>1.8027192795763682</v>
      </c>
      <c r="W32" s="228">
        <f t="shared" si="3"/>
        <v>1.7487945904200064</v>
      </c>
    </row>
    <row r="33" spans="2:23" ht="15.5" thickBot="1">
      <c r="B33" s="201">
        <v>27</v>
      </c>
      <c r="C33" s="229">
        <f t="shared" si="2"/>
        <v>4.2100084683597556</v>
      </c>
      <c r="D33" s="229">
        <f t="shared" si="2"/>
        <v>3.3541308285291991</v>
      </c>
      <c r="E33" s="229">
        <f t="shared" si="2"/>
        <v>2.9603513184112873</v>
      </c>
      <c r="F33" s="229">
        <f t="shared" si="2"/>
        <v>2.727765306033989</v>
      </c>
      <c r="G33" s="229">
        <f t="shared" si="2"/>
        <v>2.5718864057841535</v>
      </c>
      <c r="H33" s="229">
        <f t="shared" si="2"/>
        <v>2.4591084425783349</v>
      </c>
      <c r="I33" s="229">
        <f t="shared" si="2"/>
        <v>2.3732077116305983</v>
      </c>
      <c r="J33" s="229">
        <f t="shared" si="2"/>
        <v>2.3053131774274283</v>
      </c>
      <c r="K33" s="229">
        <f t="shared" si="2"/>
        <v>2.250131477202665</v>
      </c>
      <c r="L33" s="229">
        <f t="shared" si="2"/>
        <v>2.2042924927726482</v>
      </c>
      <c r="M33" s="229">
        <f t="shared" si="2"/>
        <v>2.1655403157856803</v>
      </c>
      <c r="N33" s="229">
        <f t="shared" si="2"/>
        <v>2.1323033552378292</v>
      </c>
      <c r="O33" s="229">
        <f t="shared" si="2"/>
        <v>2.1034504879931211</v>
      </c>
      <c r="P33" s="229">
        <f t="shared" si="2"/>
        <v>2.0781452377453404</v>
      </c>
      <c r="Q33" s="229">
        <f t="shared" si="2"/>
        <v>2.0557546854901849</v>
      </c>
      <c r="R33" s="229">
        <f t="shared" si="2"/>
        <v>1.9735904039339767</v>
      </c>
      <c r="S33" s="229">
        <f t="shared" si="3"/>
        <v>1.9299402814055464</v>
      </c>
      <c r="T33" s="229">
        <f t="shared" si="3"/>
        <v>1.8842363662807258</v>
      </c>
      <c r="U33" s="229">
        <f t="shared" si="3"/>
        <v>1.8361285306318316</v>
      </c>
      <c r="V33" s="229">
        <f t="shared" si="3"/>
        <v>1.7851493407275234</v>
      </c>
      <c r="W33" s="229">
        <f t="shared" si="3"/>
        <v>1.7306499328625271</v>
      </c>
    </row>
    <row r="34" spans="2:23">
      <c r="B34" s="211">
        <v>28</v>
      </c>
      <c r="C34" s="227">
        <f t="shared" si="2"/>
        <v>4.195971818557763</v>
      </c>
      <c r="D34" s="227">
        <f t="shared" si="2"/>
        <v>3.3403855582377591</v>
      </c>
      <c r="E34" s="227">
        <f t="shared" si="2"/>
        <v>2.9466852660172647</v>
      </c>
      <c r="F34" s="227">
        <f t="shared" si="2"/>
        <v>2.7140758041450779</v>
      </c>
      <c r="G34" s="227">
        <f t="shared" si="2"/>
        <v>2.5581275011108073</v>
      </c>
      <c r="H34" s="227">
        <f t="shared" si="2"/>
        <v>2.4452593950893835</v>
      </c>
      <c r="I34" s="227">
        <f t="shared" si="2"/>
        <v>2.3592598540564387</v>
      </c>
      <c r="J34" s="227">
        <f t="shared" si="2"/>
        <v>2.2912639841441615</v>
      </c>
      <c r="K34" s="227">
        <f t="shared" si="2"/>
        <v>2.2359816606702894</v>
      </c>
      <c r="L34" s="227">
        <f t="shared" si="2"/>
        <v>2.1900444888747517</v>
      </c>
      <c r="M34" s="227">
        <f t="shared" si="2"/>
        <v>2.1511974556149491</v>
      </c>
      <c r="N34" s="227">
        <f t="shared" si="2"/>
        <v>2.1178693969856757</v>
      </c>
      <c r="O34" s="227">
        <f t="shared" si="2"/>
        <v>2.0889293468811658</v>
      </c>
      <c r="P34" s="227">
        <f t="shared" si="2"/>
        <v>2.0635408289937751</v>
      </c>
      <c r="Q34" s="227">
        <f t="shared" si="2"/>
        <v>2.0410708336863559</v>
      </c>
      <c r="R34" s="227">
        <f t="shared" si="2"/>
        <v>1.9585611022711011</v>
      </c>
      <c r="S34" s="227">
        <f t="shared" si="3"/>
        <v>1.9146862711110562</v>
      </c>
      <c r="T34" s="227">
        <f t="shared" si="3"/>
        <v>1.8687091581310833</v>
      </c>
      <c r="U34" s="227">
        <f t="shared" si="3"/>
        <v>1.820263349153169</v>
      </c>
      <c r="V34" s="227">
        <f t="shared" si="3"/>
        <v>1.7688566179450886</v>
      </c>
      <c r="W34" s="227">
        <f t="shared" si="3"/>
        <v>1.7138001645765932</v>
      </c>
    </row>
    <row r="35" spans="2:23">
      <c r="B35" s="211">
        <v>29</v>
      </c>
      <c r="C35" s="228">
        <f t="shared" si="2"/>
        <v>4.1829642890582726</v>
      </c>
      <c r="D35" s="228">
        <f t="shared" si="2"/>
        <v>3.3276544985720609</v>
      </c>
      <c r="E35" s="228">
        <f t="shared" si="2"/>
        <v>2.9340298896641732</v>
      </c>
      <c r="F35" s="228">
        <f t="shared" si="2"/>
        <v>2.701399331923267</v>
      </c>
      <c r="G35" s="228">
        <f t="shared" si="2"/>
        <v>2.5453864879485462</v>
      </c>
      <c r="H35" s="228">
        <f t="shared" si="2"/>
        <v>2.4324341045767892</v>
      </c>
      <c r="I35" s="228">
        <f t="shared" si="2"/>
        <v>2.3463419220205526</v>
      </c>
      <c r="J35" s="228">
        <f t="shared" si="2"/>
        <v>2.2782508490515503</v>
      </c>
      <c r="K35" s="228">
        <f t="shared" si="2"/>
        <v>2.2228738339299583</v>
      </c>
      <c r="L35" s="228">
        <f t="shared" si="2"/>
        <v>2.1768441283023519</v>
      </c>
      <c r="M35" s="228">
        <f t="shared" si="2"/>
        <v>2.1379075834785843</v>
      </c>
      <c r="N35" s="228">
        <f t="shared" si="2"/>
        <v>2.1044934566039637</v>
      </c>
      <c r="O35" s="228">
        <f t="shared" si="2"/>
        <v>2.0754709457100553</v>
      </c>
      <c r="P35" s="228">
        <f t="shared" si="2"/>
        <v>2.0500035883724257</v>
      </c>
      <c r="Q35" s="228">
        <f t="shared" si="2"/>
        <v>2.0274583013950069</v>
      </c>
      <c r="R35" s="228">
        <f t="shared" si="2"/>
        <v>1.9446203517996814</v>
      </c>
      <c r="S35" s="228">
        <f t="shared" si="3"/>
        <v>1.9005313097716623</v>
      </c>
      <c r="T35" s="228">
        <f t="shared" si="3"/>
        <v>1.8542930028526727</v>
      </c>
      <c r="U35" s="228">
        <f t="shared" si="3"/>
        <v>1.8055228995549784</v>
      </c>
      <c r="V35" s="228">
        <f t="shared" si="3"/>
        <v>1.7537040252044933</v>
      </c>
      <c r="W35" s="228">
        <f t="shared" si="3"/>
        <v>1.6981072628661715</v>
      </c>
    </row>
    <row r="36" spans="2:23" ht="15.5" thickBot="1">
      <c r="B36" s="201">
        <v>30</v>
      </c>
      <c r="C36" s="229">
        <f t="shared" si="2"/>
        <v>4.1708767857666915</v>
      </c>
      <c r="D36" s="229">
        <f t="shared" si="2"/>
        <v>3.3158295010135221</v>
      </c>
      <c r="E36" s="229">
        <f t="shared" si="2"/>
        <v>2.9222771906450378</v>
      </c>
      <c r="F36" s="229">
        <f t="shared" si="2"/>
        <v>2.6896275736914181</v>
      </c>
      <c r="G36" s="229">
        <f t="shared" si="2"/>
        <v>2.5335545475592705</v>
      </c>
      <c r="H36" s="229">
        <f t="shared" si="2"/>
        <v>2.4205231885575733</v>
      </c>
      <c r="I36" s="229">
        <f t="shared" si="2"/>
        <v>2.334343964844781</v>
      </c>
      <c r="J36" s="229">
        <f t="shared" si="2"/>
        <v>2.2661632741381426</v>
      </c>
      <c r="K36" s="229">
        <f t="shared" si="2"/>
        <v>2.2106969833035763</v>
      </c>
      <c r="L36" s="229">
        <f t="shared" si="2"/>
        <v>2.164579917125474</v>
      </c>
      <c r="M36" s="229">
        <f t="shared" si="2"/>
        <v>2.1255587608755109</v>
      </c>
      <c r="N36" s="229">
        <f t="shared" si="2"/>
        <v>2.0920631852759421</v>
      </c>
      <c r="O36" s="229">
        <f t="shared" si="2"/>
        <v>2.0629625574100965</v>
      </c>
      <c r="P36" s="229">
        <f t="shared" si="2"/>
        <v>2.0374204401455578</v>
      </c>
      <c r="Q36" s="229">
        <f t="shared" si="2"/>
        <v>2.0148036912954894</v>
      </c>
      <c r="R36" s="229">
        <f t="shared" si="2"/>
        <v>1.9316534752369297</v>
      </c>
      <c r="S36" s="229">
        <f t="shared" si="3"/>
        <v>1.8873599845302909</v>
      </c>
      <c r="T36" s="229">
        <f t="shared" si="3"/>
        <v>1.8408716891117587</v>
      </c>
      <c r="U36" s="229">
        <f t="shared" si="3"/>
        <v>1.7917901186320135</v>
      </c>
      <c r="V36" s="229">
        <f t="shared" si="3"/>
        <v>1.7395736183119661</v>
      </c>
      <c r="W36" s="229">
        <f t="shared" si="3"/>
        <v>1.683452421997969</v>
      </c>
    </row>
    <row r="37" spans="2:23">
      <c r="B37" s="211">
        <v>40</v>
      </c>
      <c r="C37" s="227">
        <f t="shared" si="2"/>
        <v>4.0847457333016566</v>
      </c>
      <c r="D37" s="227">
        <f t="shared" si="2"/>
        <v>3.2317269928308443</v>
      </c>
      <c r="E37" s="227">
        <f t="shared" si="2"/>
        <v>2.8387453980206416</v>
      </c>
      <c r="F37" s="227">
        <f t="shared" si="2"/>
        <v>2.6059749491238664</v>
      </c>
      <c r="G37" s="227">
        <f t="shared" si="2"/>
        <v>2.4494664263887103</v>
      </c>
      <c r="H37" s="227">
        <f t="shared" si="2"/>
        <v>2.3358524047916633</v>
      </c>
      <c r="I37" s="227">
        <f t="shared" si="2"/>
        <v>2.2490243251473858</v>
      </c>
      <c r="J37" s="227">
        <f t="shared" si="2"/>
        <v>2.1801704532006414</v>
      </c>
      <c r="K37" s="227">
        <f t="shared" si="2"/>
        <v>2.1240292640166967</v>
      </c>
      <c r="L37" s="227">
        <f t="shared" si="2"/>
        <v>2.0772480464172101</v>
      </c>
      <c r="M37" s="227">
        <f t="shared" si="2"/>
        <v>2.0375803294219414</v>
      </c>
      <c r="N37" s="227">
        <f t="shared" si="2"/>
        <v>2.0034593955018329</v>
      </c>
      <c r="O37" s="227">
        <f t="shared" si="2"/>
        <v>1.9737563160978617</v>
      </c>
      <c r="P37" s="227">
        <f t="shared" si="2"/>
        <v>1.9476352152251659</v>
      </c>
      <c r="Q37" s="227">
        <f t="shared" si="2"/>
        <v>1.9244628235276697</v>
      </c>
      <c r="R37" s="227">
        <f t="shared" si="2"/>
        <v>1.8388593490242173</v>
      </c>
      <c r="S37" s="227">
        <f t="shared" si="3"/>
        <v>1.7929370347739892</v>
      </c>
      <c r="T37" s="227">
        <f t="shared" si="3"/>
        <v>1.7444319643207373</v>
      </c>
      <c r="U37" s="227">
        <f t="shared" si="3"/>
        <v>1.6927972097024298</v>
      </c>
      <c r="V37" s="227">
        <f t="shared" si="3"/>
        <v>1.6372518239715579</v>
      </c>
      <c r="W37" s="227">
        <f t="shared" si="3"/>
        <v>1.576609861590262</v>
      </c>
    </row>
    <row r="38" spans="2:23">
      <c r="B38" s="211">
        <v>60</v>
      </c>
      <c r="C38" s="228">
        <f t="shared" si="2"/>
        <v>4.001191376754992</v>
      </c>
      <c r="D38" s="228">
        <f t="shared" si="2"/>
        <v>3.1504113105827263</v>
      </c>
      <c r="E38" s="228">
        <f t="shared" si="2"/>
        <v>2.7580782958425822</v>
      </c>
      <c r="F38" s="228">
        <f t="shared" si="2"/>
        <v>2.5252151019828779</v>
      </c>
      <c r="G38" s="228">
        <f t="shared" si="2"/>
        <v>2.3682702357010696</v>
      </c>
      <c r="H38" s="228">
        <f t="shared" si="2"/>
        <v>2.2540530098570333</v>
      </c>
      <c r="I38" s="228">
        <f t="shared" si="2"/>
        <v>2.1665411560494183</v>
      </c>
      <c r="J38" s="228">
        <f t="shared" si="2"/>
        <v>2.0969683125159482</v>
      </c>
      <c r="K38" s="228">
        <f t="shared" si="2"/>
        <v>2.0400980554764687</v>
      </c>
      <c r="L38" s="228">
        <f t="shared" si="2"/>
        <v>1.9925919966294188</v>
      </c>
      <c r="M38" s="228">
        <f t="shared" si="2"/>
        <v>1.9522119385026293</v>
      </c>
      <c r="N38" s="228">
        <f t="shared" si="2"/>
        <v>1.9173958991763131</v>
      </c>
      <c r="O38" s="228">
        <f t="shared" si="2"/>
        <v>1.8870175519498902</v>
      </c>
      <c r="P38" s="228">
        <f t="shared" si="2"/>
        <v>1.8602423072918699</v>
      </c>
      <c r="Q38" s="228">
        <f t="shared" si="2"/>
        <v>1.8364373601871415</v>
      </c>
      <c r="R38" s="228">
        <f>FINV($D$4,R$6,$B38)</f>
        <v>1.7479841331228561</v>
      </c>
      <c r="S38" s="228">
        <f t="shared" si="3"/>
        <v>1.7001166964798249</v>
      </c>
      <c r="T38" s="228">
        <f t="shared" si="3"/>
        <v>1.649141009021406</v>
      </c>
      <c r="U38" s="228">
        <f t="shared" si="3"/>
        <v>1.5942725201140064</v>
      </c>
      <c r="V38" s="228">
        <f t="shared" si="3"/>
        <v>1.5343141798123641</v>
      </c>
      <c r="W38" s="228">
        <f t="shared" si="3"/>
        <v>1.4672665163364653</v>
      </c>
    </row>
    <row r="39" spans="2:23" ht="15.5" thickBot="1">
      <c r="B39" s="201">
        <v>120</v>
      </c>
      <c r="C39" s="229">
        <f t="shared" ref="C39:Q39" si="4">FINV($D$4,C$6,$B39)</f>
        <v>3.9201244089699174</v>
      </c>
      <c r="D39" s="229">
        <f t="shared" si="4"/>
        <v>3.0717794046586815</v>
      </c>
      <c r="E39" s="229">
        <f t="shared" si="4"/>
        <v>2.6801675698502416</v>
      </c>
      <c r="F39" s="229">
        <f t="shared" si="4"/>
        <v>2.4472365114692973</v>
      </c>
      <c r="G39" s="229">
        <f t="shared" si="4"/>
        <v>2.2898512831435824</v>
      </c>
      <c r="H39" s="229">
        <f t="shared" si="4"/>
        <v>2.1750062525809954</v>
      </c>
      <c r="I39" s="229">
        <f t="shared" si="4"/>
        <v>2.0867702777215946</v>
      </c>
      <c r="J39" s="229">
        <f t="shared" si="4"/>
        <v>2.0164256130641847</v>
      </c>
      <c r="K39" s="229">
        <f t="shared" si="4"/>
        <v>1.9587632956963756</v>
      </c>
      <c r="L39" s="229">
        <f t="shared" si="4"/>
        <v>1.9104610646691997</v>
      </c>
      <c r="M39" s="229">
        <f t="shared" si="4"/>
        <v>1.8692904223335318</v>
      </c>
      <c r="N39" s="229">
        <f t="shared" si="4"/>
        <v>1.8336952763569871</v>
      </c>
      <c r="O39" s="229">
        <f t="shared" si="4"/>
        <v>1.8025528517310818</v>
      </c>
      <c r="P39" s="229">
        <f t="shared" si="4"/>
        <v>1.7750306375412666</v>
      </c>
      <c r="Q39" s="229">
        <f t="shared" si="4"/>
        <v>1.7504969606635032</v>
      </c>
      <c r="R39" s="229">
        <f>FINV($D$4,R$6,$B39)</f>
        <v>1.6586801432365885</v>
      </c>
      <c r="S39" s="229">
        <f>FINV($D$4,S$6,$B39)</f>
        <v>1.6084370962940859</v>
      </c>
      <c r="T39" s="229">
        <f>FINV($D$4,T$6,$B39)</f>
        <v>1.5543425963956679</v>
      </c>
      <c r="U39" s="229">
        <f>FINV($D$4,U$6,$B39)</f>
        <v>1.4952023928603775</v>
      </c>
      <c r="V39" s="229">
        <f>FINV($D$4,V$6,$B39)</f>
        <v>1.4290131779545869</v>
      </c>
      <c r="W39" s="229">
        <f>FINV($D$4,W$6,$B39)</f>
        <v>1.3518864592212352</v>
      </c>
    </row>
    <row r="40" spans="2:23" ht="5.25" customHeight="1"/>
    <row r="41" spans="2:23">
      <c r="B41" s="210" t="s">
        <v>161</v>
      </c>
      <c r="W41" s="230" t="s">
        <v>162</v>
      </c>
    </row>
    <row r="42" spans="2:23" ht="5.25" customHeight="1">
      <c r="W42" s="247"/>
    </row>
    <row r="43" spans="2:23" ht="15.5">
      <c r="B43" s="196" t="s">
        <v>276</v>
      </c>
      <c r="F43" s="231"/>
      <c r="S43" s="442" t="s">
        <v>224</v>
      </c>
      <c r="T43" s="443"/>
      <c r="U43" s="443"/>
      <c r="V43" s="443"/>
      <c r="W43" s="443"/>
    </row>
    <row r="44" spans="2:23">
      <c r="B44" s="232"/>
    </row>
    <row r="45" spans="2:23">
      <c r="B45" s="232"/>
    </row>
    <row r="46" spans="2:23">
      <c r="B46" s="232"/>
    </row>
  </sheetData>
  <mergeCells count="2">
    <mergeCell ref="B2:W2"/>
    <mergeCell ref="S43:W43"/>
  </mergeCells>
  <printOptions horizontalCentered="1"/>
  <pageMargins left="0.25" right="0.25" top="0.75" bottom="0.75" header="0.3" footer="0.3"/>
  <pageSetup scale="6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45"/>
  <sheetViews>
    <sheetView topLeftCell="A19" zoomScale="85" zoomScaleNormal="85" workbookViewId="0"/>
  </sheetViews>
  <sheetFormatPr defaultColWidth="9.1796875" defaultRowHeight="15"/>
  <cols>
    <col min="1" max="1" width="1.7265625" style="196" customWidth="1"/>
    <col min="2" max="2" width="10.453125" style="196" bestFit="1" customWidth="1"/>
    <col min="3" max="3" width="14.1796875" style="196" bestFit="1" customWidth="1"/>
    <col min="4" max="5" width="11.453125" style="196" bestFit="1" customWidth="1"/>
    <col min="6" max="16" width="10.453125" style="196" bestFit="1" customWidth="1"/>
    <col min="17" max="17" width="7.26953125" style="196" customWidth="1"/>
    <col min="18" max="16384" width="9.1796875" style="196"/>
  </cols>
  <sheetData>
    <row r="2" spans="2:18" ht="32">
      <c r="B2" s="444" t="s">
        <v>163</v>
      </c>
      <c r="C2" s="444"/>
      <c r="D2" s="444"/>
      <c r="E2" s="444"/>
      <c r="F2" s="444"/>
      <c r="G2" s="444"/>
      <c r="H2" s="444"/>
      <c r="I2" s="444"/>
      <c r="J2" s="444"/>
      <c r="K2" s="444"/>
      <c r="L2" s="444"/>
      <c r="M2" s="444"/>
      <c r="N2" s="444"/>
      <c r="O2" s="444"/>
      <c r="P2" s="444"/>
    </row>
    <row r="4" spans="2:18" ht="15.5" thickBot="1">
      <c r="C4" s="445" t="s">
        <v>164</v>
      </c>
      <c r="D4" s="445"/>
      <c r="E4" s="445"/>
      <c r="F4" s="445"/>
      <c r="G4" s="445"/>
      <c r="H4" s="445"/>
      <c r="I4" s="445"/>
      <c r="J4" s="445"/>
      <c r="K4" s="445"/>
      <c r="L4" s="445"/>
      <c r="M4" s="445"/>
      <c r="N4" s="445"/>
      <c r="O4" s="445"/>
      <c r="P4" s="445"/>
    </row>
    <row r="5" spans="2:18" ht="15.5" thickBot="1">
      <c r="B5" s="234" t="s">
        <v>155</v>
      </c>
      <c r="C5" s="235">
        <v>0.995</v>
      </c>
      <c r="D5" s="236">
        <v>0.99</v>
      </c>
      <c r="E5" s="235">
        <v>0.97499999999999998</v>
      </c>
      <c r="F5" s="235">
        <v>0.95</v>
      </c>
      <c r="G5" s="235">
        <v>0.9</v>
      </c>
      <c r="H5" s="235">
        <v>0.75</v>
      </c>
      <c r="I5" s="235">
        <v>0.5</v>
      </c>
      <c r="J5" s="235">
        <v>0.25</v>
      </c>
      <c r="K5" s="235">
        <v>0.1</v>
      </c>
      <c r="L5" s="235">
        <v>0.05</v>
      </c>
      <c r="M5" s="235">
        <v>0.25</v>
      </c>
      <c r="N5" s="235">
        <v>0.01</v>
      </c>
      <c r="O5" s="235">
        <v>5.0000000000000001E-3</v>
      </c>
      <c r="P5" s="235">
        <v>1E-3</v>
      </c>
    </row>
    <row r="6" spans="2:18">
      <c r="B6" s="237">
        <v>1</v>
      </c>
      <c r="C6" s="203">
        <f>CHIINV(C$5,$B6)</f>
        <v>3.9270422220515978E-5</v>
      </c>
      <c r="D6" s="203">
        <f>CHIINV(D$5,$B6)</f>
        <v>1.5708785790970227E-4</v>
      </c>
      <c r="E6" s="203">
        <f>CHIINV(E5,$B$6)</f>
        <v>9.8206911717525812E-4</v>
      </c>
      <c r="F6" s="238">
        <f>CHIINV(F5,$B$6)</f>
        <v>3.9321400000195293E-3</v>
      </c>
      <c r="G6" s="239">
        <f t="shared" ref="G6:M6" si="0">CHIINV(G5,$B$6)</f>
        <v>1.5790774093431218E-2</v>
      </c>
      <c r="H6" s="207">
        <f t="shared" si="0"/>
        <v>0.10153104426762154</v>
      </c>
      <c r="I6" s="207">
        <f t="shared" si="0"/>
        <v>0.45493642311957289</v>
      </c>
      <c r="J6" s="207">
        <f t="shared" si="0"/>
        <v>1.3233036969314662</v>
      </c>
      <c r="K6" s="207">
        <f t="shared" si="0"/>
        <v>2.7055434540954142</v>
      </c>
      <c r="L6" s="207">
        <f t="shared" si="0"/>
        <v>3.8414588206941236</v>
      </c>
      <c r="M6" s="207">
        <f t="shared" si="0"/>
        <v>1.3233036969314662</v>
      </c>
      <c r="N6" s="207">
        <f>CHIINV(N5,$B$6)</f>
        <v>6.6348966010212118</v>
      </c>
      <c r="O6" s="207">
        <f>CHIINV(O5,$B$6)</f>
        <v>7.8794385766224124</v>
      </c>
      <c r="P6" s="240">
        <f>CHIINV(P5,$B$6)</f>
        <v>10.827566170662733</v>
      </c>
    </row>
    <row r="7" spans="2:18">
      <c r="B7" s="237">
        <v>2</v>
      </c>
      <c r="C7" s="208">
        <f>CHIINV(C$5,$B7)</f>
        <v>1.0025083647088573E-2</v>
      </c>
      <c r="D7" s="208">
        <f t="shared" ref="D7:P7" si="1">CHIINV(D$5,$B7)</f>
        <v>2.0100671707002901E-2</v>
      </c>
      <c r="E7" s="208">
        <f t="shared" si="1"/>
        <v>5.0635615968579795E-2</v>
      </c>
      <c r="F7" s="208">
        <f t="shared" si="1"/>
        <v>0.10258658877510116</v>
      </c>
      <c r="G7" s="208">
        <f t="shared" si="1"/>
        <v>0.21072103131565256</v>
      </c>
      <c r="H7" s="208">
        <f t="shared" si="1"/>
        <v>0.5753641449035618</v>
      </c>
      <c r="I7" s="208">
        <f t="shared" si="1"/>
        <v>1.3862943611198906</v>
      </c>
      <c r="J7" s="208">
        <f t="shared" si="1"/>
        <v>2.7725887222397811</v>
      </c>
      <c r="K7" s="208">
        <f t="shared" si="1"/>
        <v>4.6051701859880909</v>
      </c>
      <c r="L7" s="208">
        <f t="shared" si="1"/>
        <v>5.9914645471079817</v>
      </c>
      <c r="M7" s="208">
        <f t="shared" si="1"/>
        <v>2.7725887222397811</v>
      </c>
      <c r="N7" s="208">
        <f t="shared" si="1"/>
        <v>9.2103403719761818</v>
      </c>
      <c r="O7" s="208">
        <f t="shared" si="1"/>
        <v>10.596634733096073</v>
      </c>
      <c r="P7" s="241">
        <f t="shared" si="1"/>
        <v>13.815510557964274</v>
      </c>
    </row>
    <row r="8" spans="2:18" ht="15.5" thickBot="1">
      <c r="B8" s="242">
        <v>3</v>
      </c>
      <c r="C8" s="209">
        <f t="shared" ref="C8:P26" si="2">CHIINV(C$5,$B8)</f>
        <v>7.1721774586491635E-2</v>
      </c>
      <c r="D8" s="209">
        <f t="shared" si="2"/>
        <v>0.11483180189911682</v>
      </c>
      <c r="E8" s="209">
        <f t="shared" si="2"/>
        <v>0.2157952826238981</v>
      </c>
      <c r="F8" s="209">
        <f t="shared" si="2"/>
        <v>0.35184631774927172</v>
      </c>
      <c r="G8" s="209">
        <f t="shared" si="2"/>
        <v>0.58437437415518312</v>
      </c>
      <c r="H8" s="209">
        <f t="shared" si="2"/>
        <v>1.2125329030456691</v>
      </c>
      <c r="I8" s="209">
        <f t="shared" si="2"/>
        <v>2.3659738843753373</v>
      </c>
      <c r="J8" s="209">
        <f t="shared" si="2"/>
        <v>4.1083449356323172</v>
      </c>
      <c r="K8" s="209">
        <f t="shared" si="2"/>
        <v>6.2513886311703235</v>
      </c>
      <c r="L8" s="209">
        <f t="shared" si="2"/>
        <v>7.8147279032511792</v>
      </c>
      <c r="M8" s="209">
        <f t="shared" si="2"/>
        <v>4.1083449356323172</v>
      </c>
      <c r="N8" s="209">
        <f t="shared" si="2"/>
        <v>11.344866730144371</v>
      </c>
      <c r="O8" s="209">
        <f t="shared" si="2"/>
        <v>12.838156466598651</v>
      </c>
      <c r="P8" s="243">
        <f t="shared" si="2"/>
        <v>16.266236196238129</v>
      </c>
    </row>
    <row r="9" spans="2:18">
      <c r="B9" s="237">
        <v>4</v>
      </c>
      <c r="C9" s="207">
        <f t="shared" si="2"/>
        <v>0.20698909349618236</v>
      </c>
      <c r="D9" s="207">
        <f t="shared" si="2"/>
        <v>0.29710948050653158</v>
      </c>
      <c r="E9" s="207">
        <f t="shared" si="2"/>
        <v>0.4844185570879303</v>
      </c>
      <c r="F9" s="207">
        <f t="shared" si="2"/>
        <v>0.71072302139732446</v>
      </c>
      <c r="G9" s="207">
        <f t="shared" si="2"/>
        <v>1.0636232167792243</v>
      </c>
      <c r="H9" s="207">
        <f t="shared" si="2"/>
        <v>1.9225575262295547</v>
      </c>
      <c r="I9" s="207">
        <f t="shared" si="2"/>
        <v>3.3566939800333211</v>
      </c>
      <c r="J9" s="207">
        <f t="shared" si="2"/>
        <v>5.385269057779392</v>
      </c>
      <c r="K9" s="207">
        <f t="shared" si="2"/>
        <v>7.7794403397348582</v>
      </c>
      <c r="L9" s="207">
        <f t="shared" si="2"/>
        <v>9.4877290367811575</v>
      </c>
      <c r="M9" s="207">
        <f t="shared" si="2"/>
        <v>5.385269057779392</v>
      </c>
      <c r="N9" s="207">
        <f t="shared" si="2"/>
        <v>13.276704135987623</v>
      </c>
      <c r="O9" s="207">
        <f t="shared" si="2"/>
        <v>14.860259000560244</v>
      </c>
      <c r="P9" s="240">
        <f t="shared" si="2"/>
        <v>18.466826952903173</v>
      </c>
    </row>
    <row r="10" spans="2:18">
      <c r="B10" s="237">
        <v>5</v>
      </c>
      <c r="C10" s="208">
        <f t="shared" si="2"/>
        <v>0.41174190383249976</v>
      </c>
      <c r="D10" s="208">
        <f t="shared" si="2"/>
        <v>0.55429807672827713</v>
      </c>
      <c r="E10" s="208">
        <f t="shared" si="2"/>
        <v>0.83121161348666384</v>
      </c>
      <c r="F10" s="208">
        <f t="shared" si="2"/>
        <v>1.1454762260617699</v>
      </c>
      <c r="G10" s="208">
        <f t="shared" si="2"/>
        <v>1.6103079869623229</v>
      </c>
      <c r="H10" s="208">
        <f t="shared" si="2"/>
        <v>2.6746028094321632</v>
      </c>
      <c r="I10" s="208">
        <f t="shared" si="2"/>
        <v>4.3514601910955237</v>
      </c>
      <c r="J10" s="208">
        <f t="shared" si="2"/>
        <v>6.6256797638292504</v>
      </c>
      <c r="K10" s="208">
        <f t="shared" si="2"/>
        <v>9.2363568997811178</v>
      </c>
      <c r="L10" s="208">
        <f t="shared" si="2"/>
        <v>11.070497693516353</v>
      </c>
      <c r="M10" s="208">
        <f t="shared" si="2"/>
        <v>6.6256797638292504</v>
      </c>
      <c r="N10" s="208">
        <f t="shared" si="2"/>
        <v>15.086272469388991</v>
      </c>
      <c r="O10" s="208">
        <f t="shared" si="2"/>
        <v>16.749602343639044</v>
      </c>
      <c r="P10" s="241">
        <f t="shared" si="2"/>
        <v>20.51500565243288</v>
      </c>
    </row>
    <row r="11" spans="2:18" ht="15.5" thickBot="1">
      <c r="B11" s="242">
        <v>6</v>
      </c>
      <c r="C11" s="209">
        <f t="shared" si="2"/>
        <v>0.67572677745546794</v>
      </c>
      <c r="D11" s="209">
        <f t="shared" si="2"/>
        <v>0.87209033015658521</v>
      </c>
      <c r="E11" s="209">
        <f t="shared" si="2"/>
        <v>1.2373442457912045</v>
      </c>
      <c r="F11" s="209">
        <f t="shared" si="2"/>
        <v>1.6353828943279067</v>
      </c>
      <c r="G11" s="209">
        <f t="shared" si="2"/>
        <v>2.2041306564986418</v>
      </c>
      <c r="H11" s="209">
        <f t="shared" si="2"/>
        <v>3.4545988357210389</v>
      </c>
      <c r="I11" s="209">
        <f t="shared" si="2"/>
        <v>5.3481206274471198</v>
      </c>
      <c r="J11" s="209">
        <f t="shared" si="2"/>
        <v>7.8408041205851209</v>
      </c>
      <c r="K11" s="209">
        <f t="shared" si="2"/>
        <v>10.64464067566842</v>
      </c>
      <c r="L11" s="209">
        <f t="shared" si="2"/>
        <v>12.591587243743978</v>
      </c>
      <c r="M11" s="209">
        <f t="shared" si="2"/>
        <v>7.8408041205851209</v>
      </c>
      <c r="N11" s="209">
        <f t="shared" si="2"/>
        <v>16.811893829770931</v>
      </c>
      <c r="O11" s="209">
        <f t="shared" si="2"/>
        <v>18.547584178511091</v>
      </c>
      <c r="P11" s="243">
        <f t="shared" si="2"/>
        <v>22.457744484825326</v>
      </c>
    </row>
    <row r="12" spans="2:18">
      <c r="B12" s="237">
        <v>7</v>
      </c>
      <c r="C12" s="207">
        <f t="shared" si="2"/>
        <v>0.98925568313295031</v>
      </c>
      <c r="D12" s="207">
        <f t="shared" si="2"/>
        <v>1.2390423055679303</v>
      </c>
      <c r="E12" s="207">
        <f t="shared" si="2"/>
        <v>1.6898691806773543</v>
      </c>
      <c r="F12" s="207">
        <f t="shared" si="2"/>
        <v>2.167349909298057</v>
      </c>
      <c r="G12" s="207">
        <f t="shared" si="2"/>
        <v>2.8331069178153436</v>
      </c>
      <c r="H12" s="207">
        <f t="shared" si="2"/>
        <v>4.2548521835465163</v>
      </c>
      <c r="I12" s="207">
        <f t="shared" si="2"/>
        <v>6.3458111955215175</v>
      </c>
      <c r="J12" s="207">
        <f t="shared" si="2"/>
        <v>9.0371475479081411</v>
      </c>
      <c r="K12" s="207">
        <f t="shared" si="2"/>
        <v>12.01703662378053</v>
      </c>
      <c r="L12" s="207">
        <f t="shared" si="2"/>
        <v>14.067140449340167</v>
      </c>
      <c r="M12" s="207">
        <f t="shared" si="2"/>
        <v>9.0371475479081411</v>
      </c>
      <c r="N12" s="207">
        <f t="shared" si="2"/>
        <v>18.475306906582361</v>
      </c>
      <c r="O12" s="207">
        <f t="shared" si="2"/>
        <v>20.277739874962624</v>
      </c>
      <c r="P12" s="240">
        <f t="shared" si="2"/>
        <v>24.321886347856857</v>
      </c>
      <c r="R12" s="244"/>
    </row>
    <row r="13" spans="2:18">
      <c r="B13" s="237">
        <v>8</v>
      </c>
      <c r="C13" s="208">
        <f t="shared" si="2"/>
        <v>1.3444130870148152</v>
      </c>
      <c r="D13" s="208">
        <f t="shared" si="2"/>
        <v>1.6464973726907688</v>
      </c>
      <c r="E13" s="208">
        <f t="shared" si="2"/>
        <v>2.1797307472526506</v>
      </c>
      <c r="F13" s="208">
        <f t="shared" si="2"/>
        <v>2.7326367934996632</v>
      </c>
      <c r="G13" s="208">
        <f t="shared" si="2"/>
        <v>3.4895391256498209</v>
      </c>
      <c r="H13" s="208">
        <f t="shared" si="2"/>
        <v>5.070640423800187</v>
      </c>
      <c r="I13" s="208">
        <f t="shared" si="2"/>
        <v>7.344121497701793</v>
      </c>
      <c r="J13" s="208">
        <f t="shared" si="2"/>
        <v>10.21885497024676</v>
      </c>
      <c r="K13" s="208">
        <f t="shared" si="2"/>
        <v>13.361566136511726</v>
      </c>
      <c r="L13" s="208">
        <f t="shared" si="2"/>
        <v>15.507313055865453</v>
      </c>
      <c r="M13" s="208">
        <f t="shared" si="2"/>
        <v>10.21885497024676</v>
      </c>
      <c r="N13" s="208">
        <f t="shared" si="2"/>
        <v>20.090235029663233</v>
      </c>
      <c r="O13" s="208">
        <f t="shared" si="2"/>
        <v>21.95495499065953</v>
      </c>
      <c r="P13" s="241">
        <f t="shared" si="2"/>
        <v>26.124481558376143</v>
      </c>
    </row>
    <row r="14" spans="2:18" ht="15.5" thickBot="1">
      <c r="B14" s="242">
        <v>9</v>
      </c>
      <c r="C14" s="209">
        <f t="shared" si="2"/>
        <v>1.7349329049966573</v>
      </c>
      <c r="D14" s="209">
        <f t="shared" si="2"/>
        <v>2.0879007358707233</v>
      </c>
      <c r="E14" s="209">
        <f t="shared" si="2"/>
        <v>2.7003894999803584</v>
      </c>
      <c r="F14" s="209">
        <f t="shared" si="2"/>
        <v>3.3251128430668162</v>
      </c>
      <c r="G14" s="209">
        <f t="shared" si="2"/>
        <v>4.168159008146108</v>
      </c>
      <c r="H14" s="209">
        <f t="shared" si="2"/>
        <v>5.898825882969974</v>
      </c>
      <c r="I14" s="209">
        <f t="shared" si="2"/>
        <v>8.342832692252955</v>
      </c>
      <c r="J14" s="209">
        <f t="shared" si="2"/>
        <v>11.38875144047037</v>
      </c>
      <c r="K14" s="209">
        <f t="shared" si="2"/>
        <v>14.683656573259835</v>
      </c>
      <c r="L14" s="209">
        <f t="shared" si="2"/>
        <v>16.918977604620451</v>
      </c>
      <c r="M14" s="209">
        <f t="shared" si="2"/>
        <v>11.38875144047037</v>
      </c>
      <c r="N14" s="209">
        <f t="shared" si="2"/>
        <v>21.665994333461931</v>
      </c>
      <c r="O14" s="209">
        <f t="shared" si="2"/>
        <v>23.589350781257387</v>
      </c>
      <c r="P14" s="243">
        <f t="shared" si="2"/>
        <v>27.877164871256575</v>
      </c>
    </row>
    <row r="15" spans="2:18">
      <c r="B15" s="237">
        <v>10</v>
      </c>
      <c r="C15" s="207">
        <f t="shared" si="2"/>
        <v>2.1558564813046455</v>
      </c>
      <c r="D15" s="207">
        <f t="shared" si="2"/>
        <v>2.5582121601872081</v>
      </c>
      <c r="E15" s="207">
        <f t="shared" si="2"/>
        <v>3.2469727802368396</v>
      </c>
      <c r="F15" s="207">
        <f t="shared" si="2"/>
        <v>3.9402991361190622</v>
      </c>
      <c r="G15" s="207">
        <f t="shared" si="2"/>
        <v>4.8651820519253288</v>
      </c>
      <c r="H15" s="207">
        <f t="shared" si="2"/>
        <v>6.7372007719546412</v>
      </c>
      <c r="I15" s="207">
        <f t="shared" si="2"/>
        <v>9.3418177655919656</v>
      </c>
      <c r="J15" s="207">
        <f t="shared" si="2"/>
        <v>12.548861396889377</v>
      </c>
      <c r="K15" s="207">
        <f t="shared" si="2"/>
        <v>15.987179172105261</v>
      </c>
      <c r="L15" s="207">
        <f t="shared" si="2"/>
        <v>18.307038053275146</v>
      </c>
      <c r="M15" s="207">
        <f t="shared" si="2"/>
        <v>12.548861396889377</v>
      </c>
      <c r="N15" s="207">
        <f t="shared" si="2"/>
        <v>23.209251158954359</v>
      </c>
      <c r="O15" s="207">
        <f t="shared" si="2"/>
        <v>25.188179571971173</v>
      </c>
      <c r="P15" s="240">
        <f t="shared" si="2"/>
        <v>29.588298445074418</v>
      </c>
    </row>
    <row r="16" spans="2:18">
      <c r="B16" s="237">
        <v>11</v>
      </c>
      <c r="C16" s="208">
        <f t="shared" si="2"/>
        <v>2.6032218905151172</v>
      </c>
      <c r="D16" s="208">
        <f t="shared" si="2"/>
        <v>3.0534841066406813</v>
      </c>
      <c r="E16" s="208">
        <f t="shared" si="2"/>
        <v>3.8157482522361006</v>
      </c>
      <c r="F16" s="208">
        <f t="shared" si="2"/>
        <v>4.5748130793222259</v>
      </c>
      <c r="G16" s="208">
        <f t="shared" si="2"/>
        <v>5.5777847897998516</v>
      </c>
      <c r="H16" s="208">
        <f t="shared" si="2"/>
        <v>7.5841427854412871</v>
      </c>
      <c r="I16" s="208">
        <f t="shared" si="2"/>
        <v>10.340998074391823</v>
      </c>
      <c r="J16" s="208">
        <f t="shared" si="2"/>
        <v>13.70069274601151</v>
      </c>
      <c r="K16" s="208">
        <f t="shared" si="2"/>
        <v>17.275008517500069</v>
      </c>
      <c r="L16" s="208">
        <f t="shared" si="2"/>
        <v>19.675137572682498</v>
      </c>
      <c r="M16" s="208">
        <f t="shared" si="2"/>
        <v>13.70069274601151</v>
      </c>
      <c r="N16" s="208">
        <f t="shared" si="2"/>
        <v>24.724970311318284</v>
      </c>
      <c r="O16" s="208">
        <f t="shared" si="2"/>
        <v>26.756848916469632</v>
      </c>
      <c r="P16" s="241">
        <f t="shared" si="2"/>
        <v>31.264133620239996</v>
      </c>
    </row>
    <row r="17" spans="2:16" ht="15.5" thickBot="1">
      <c r="B17" s="242">
        <v>12</v>
      </c>
      <c r="C17" s="209">
        <f t="shared" si="2"/>
        <v>3.0738236380893325</v>
      </c>
      <c r="D17" s="209">
        <f t="shared" si="2"/>
        <v>3.5705689706043899</v>
      </c>
      <c r="E17" s="209">
        <f t="shared" si="2"/>
        <v>4.4037885069817033</v>
      </c>
      <c r="F17" s="209">
        <f t="shared" si="2"/>
        <v>5.2260294883926397</v>
      </c>
      <c r="G17" s="209">
        <f t="shared" si="2"/>
        <v>6.3037960595843234</v>
      </c>
      <c r="H17" s="209">
        <f t="shared" si="2"/>
        <v>8.4384187661357917</v>
      </c>
      <c r="I17" s="209">
        <f t="shared" si="2"/>
        <v>11.34032237742414</v>
      </c>
      <c r="J17" s="209">
        <f t="shared" si="2"/>
        <v>14.845403671040177</v>
      </c>
      <c r="K17" s="209">
        <f t="shared" si="2"/>
        <v>18.549347786703244</v>
      </c>
      <c r="L17" s="209">
        <f t="shared" si="2"/>
        <v>21.026069817483066</v>
      </c>
      <c r="M17" s="209">
        <f t="shared" si="2"/>
        <v>14.845403671040177</v>
      </c>
      <c r="N17" s="209">
        <f t="shared" si="2"/>
        <v>26.216967305535849</v>
      </c>
      <c r="O17" s="209">
        <f t="shared" si="2"/>
        <v>28.299518822046032</v>
      </c>
      <c r="P17" s="243">
        <f t="shared" si="2"/>
        <v>32.909490407360217</v>
      </c>
    </row>
    <row r="18" spans="2:16">
      <c r="B18" s="237">
        <v>13</v>
      </c>
      <c r="C18" s="207">
        <f t="shared" si="2"/>
        <v>3.5650345797295349</v>
      </c>
      <c r="D18" s="207">
        <f t="shared" si="2"/>
        <v>4.1069154715044069</v>
      </c>
      <c r="E18" s="207">
        <f t="shared" si="2"/>
        <v>5.0087505118103319</v>
      </c>
      <c r="F18" s="207">
        <f t="shared" si="2"/>
        <v>5.8918643377098476</v>
      </c>
      <c r="G18" s="207">
        <f t="shared" si="2"/>
        <v>7.0415045800954621</v>
      </c>
      <c r="H18" s="207">
        <f t="shared" si="2"/>
        <v>9.2990655298521414</v>
      </c>
      <c r="I18" s="207">
        <f t="shared" si="2"/>
        <v>12.3397558825639</v>
      </c>
      <c r="J18" s="207">
        <f t="shared" si="2"/>
        <v>15.983906216312054</v>
      </c>
      <c r="K18" s="207">
        <f t="shared" si="2"/>
        <v>19.81192930712756</v>
      </c>
      <c r="L18" s="207">
        <f t="shared" si="2"/>
        <v>22.362032494826938</v>
      </c>
      <c r="M18" s="207">
        <f t="shared" si="2"/>
        <v>15.983906216312054</v>
      </c>
      <c r="N18" s="207">
        <f t="shared" si="2"/>
        <v>27.688249610457049</v>
      </c>
      <c r="O18" s="207">
        <f t="shared" si="2"/>
        <v>29.819471223653217</v>
      </c>
      <c r="P18" s="240">
        <f t="shared" si="2"/>
        <v>34.528178974870883</v>
      </c>
    </row>
    <row r="19" spans="2:16">
      <c r="B19" s="237">
        <v>14</v>
      </c>
      <c r="C19" s="208">
        <f t="shared" si="2"/>
        <v>4.0746749573993482</v>
      </c>
      <c r="D19" s="208">
        <f t="shared" si="2"/>
        <v>4.6604250626577679</v>
      </c>
      <c r="E19" s="208">
        <f t="shared" si="2"/>
        <v>5.6287261030397318</v>
      </c>
      <c r="F19" s="208">
        <f t="shared" si="2"/>
        <v>6.5706313837893431</v>
      </c>
      <c r="G19" s="208">
        <f t="shared" si="2"/>
        <v>7.78953360975237</v>
      </c>
      <c r="H19" s="208">
        <f t="shared" si="2"/>
        <v>10.165313805377059</v>
      </c>
      <c r="I19" s="208">
        <f t="shared" si="2"/>
        <v>13.339274149099545</v>
      </c>
      <c r="J19" s="208">
        <f t="shared" si="2"/>
        <v>17.116933596000067</v>
      </c>
      <c r="K19" s="208">
        <f t="shared" si="2"/>
        <v>21.064144212997057</v>
      </c>
      <c r="L19" s="208">
        <f t="shared" si="2"/>
        <v>23.68479130484058</v>
      </c>
      <c r="M19" s="208">
        <f t="shared" si="2"/>
        <v>17.116933596000067</v>
      </c>
      <c r="N19" s="208">
        <f t="shared" si="2"/>
        <v>29.141237740672796</v>
      </c>
      <c r="O19" s="208">
        <f t="shared" si="2"/>
        <v>31.31934962259529</v>
      </c>
      <c r="P19" s="241">
        <f t="shared" si="2"/>
        <v>36.123273680398142</v>
      </c>
    </row>
    <row r="20" spans="2:16" ht="15.5" thickBot="1">
      <c r="B20" s="242">
        <v>15</v>
      </c>
      <c r="C20" s="209">
        <f t="shared" si="2"/>
        <v>4.600915571727338</v>
      </c>
      <c r="D20" s="209">
        <f t="shared" si="2"/>
        <v>5.2293488840989664</v>
      </c>
      <c r="E20" s="209">
        <f t="shared" si="2"/>
        <v>6.26213779504325</v>
      </c>
      <c r="F20" s="209">
        <f t="shared" si="2"/>
        <v>7.2609439276700334</v>
      </c>
      <c r="G20" s="209">
        <f t="shared" si="2"/>
        <v>8.5467562417045446</v>
      </c>
      <c r="H20" s="209">
        <f t="shared" si="2"/>
        <v>11.03653765909101</v>
      </c>
      <c r="I20" s="209">
        <f t="shared" si="2"/>
        <v>14.338859510956645</v>
      </c>
      <c r="J20" s="209">
        <f t="shared" si="2"/>
        <v>18.245085602415134</v>
      </c>
      <c r="K20" s="209">
        <f t="shared" si="2"/>
        <v>22.307129581578689</v>
      </c>
      <c r="L20" s="209">
        <f t="shared" si="2"/>
        <v>24.99579013972863</v>
      </c>
      <c r="M20" s="209">
        <f t="shared" si="2"/>
        <v>18.245085602415134</v>
      </c>
      <c r="N20" s="209">
        <f t="shared" si="2"/>
        <v>30.577914166892494</v>
      </c>
      <c r="O20" s="209">
        <f t="shared" si="2"/>
        <v>32.80132064579184</v>
      </c>
      <c r="P20" s="243">
        <f t="shared" si="2"/>
        <v>37.697298218353822</v>
      </c>
    </row>
    <row r="21" spans="2:16">
      <c r="B21" s="237">
        <v>16</v>
      </c>
      <c r="C21" s="207">
        <f t="shared" si="2"/>
        <v>5.1422054430436823</v>
      </c>
      <c r="D21" s="207">
        <f t="shared" si="2"/>
        <v>5.8122124701349733</v>
      </c>
      <c r="E21" s="207">
        <f t="shared" si="2"/>
        <v>6.9076643534970019</v>
      </c>
      <c r="F21" s="207">
        <f t="shared" si="2"/>
        <v>7.9616455723785533</v>
      </c>
      <c r="G21" s="207">
        <f t="shared" si="2"/>
        <v>9.3122363537960045</v>
      </c>
      <c r="H21" s="207">
        <f t="shared" si="2"/>
        <v>11.912219697415994</v>
      </c>
      <c r="I21" s="207">
        <f t="shared" si="2"/>
        <v>15.338498885001608</v>
      </c>
      <c r="J21" s="207">
        <f t="shared" si="2"/>
        <v>19.368860220584512</v>
      </c>
      <c r="K21" s="207">
        <f t="shared" si="2"/>
        <v>23.541828923096112</v>
      </c>
      <c r="L21" s="207">
        <f t="shared" si="2"/>
        <v>26.296227604864239</v>
      </c>
      <c r="M21" s="207">
        <f t="shared" si="2"/>
        <v>19.368860220584512</v>
      </c>
      <c r="N21" s="207">
        <f t="shared" si="2"/>
        <v>31.999926908815183</v>
      </c>
      <c r="O21" s="207">
        <f t="shared" si="2"/>
        <v>34.267186537826703</v>
      </c>
      <c r="P21" s="240">
        <f t="shared" si="2"/>
        <v>39.252354790768479</v>
      </c>
    </row>
    <row r="22" spans="2:16">
      <c r="B22" s="237">
        <v>17</v>
      </c>
      <c r="C22" s="208">
        <f t="shared" si="2"/>
        <v>5.6972171014978219</v>
      </c>
      <c r="D22" s="208">
        <f t="shared" si="2"/>
        <v>6.4077597777389341</v>
      </c>
      <c r="E22" s="208">
        <f t="shared" si="2"/>
        <v>7.5641864495775692</v>
      </c>
      <c r="F22" s="208">
        <f t="shared" si="2"/>
        <v>8.671760204670079</v>
      </c>
      <c r="G22" s="208">
        <f t="shared" si="2"/>
        <v>10.085186334619332</v>
      </c>
      <c r="H22" s="208">
        <f t="shared" si="2"/>
        <v>12.791926423831992</v>
      </c>
      <c r="I22" s="208">
        <f t="shared" si="2"/>
        <v>16.338182377392471</v>
      </c>
      <c r="J22" s="208">
        <f t="shared" si="2"/>
        <v>20.488676238391502</v>
      </c>
      <c r="K22" s="208">
        <f t="shared" si="2"/>
        <v>24.76903534390145</v>
      </c>
      <c r="L22" s="208">
        <f t="shared" si="2"/>
        <v>27.587111638275324</v>
      </c>
      <c r="M22" s="208">
        <f t="shared" si="2"/>
        <v>20.488676238391502</v>
      </c>
      <c r="N22" s="208">
        <f t="shared" si="2"/>
        <v>33.408663605004612</v>
      </c>
      <c r="O22" s="208">
        <f t="shared" si="2"/>
        <v>35.7184656590046</v>
      </c>
      <c r="P22" s="241">
        <f t="shared" si="2"/>
        <v>40.790216706902527</v>
      </c>
    </row>
    <row r="23" spans="2:16" ht="15.5" thickBot="1">
      <c r="B23" s="242">
        <v>18</v>
      </c>
      <c r="C23" s="209">
        <f t="shared" si="2"/>
        <v>6.2648046845064762</v>
      </c>
      <c r="D23" s="209">
        <f t="shared" si="2"/>
        <v>7.0149109011725761</v>
      </c>
      <c r="E23" s="209">
        <f t="shared" si="2"/>
        <v>8.2307461947566694</v>
      </c>
      <c r="F23" s="209">
        <f t="shared" si="2"/>
        <v>9.3904550806889837</v>
      </c>
      <c r="G23" s="209">
        <f t="shared" si="2"/>
        <v>10.864936116508861</v>
      </c>
      <c r="H23" s="209">
        <f t="shared" si="2"/>
        <v>13.67529035039829</v>
      </c>
      <c r="I23" s="209">
        <f t="shared" si="2"/>
        <v>17.337902368740746</v>
      </c>
      <c r="J23" s="209">
        <f t="shared" si="2"/>
        <v>21.604889795728166</v>
      </c>
      <c r="K23" s="209">
        <f t="shared" si="2"/>
        <v>25.989423082637209</v>
      </c>
      <c r="L23" s="209">
        <f t="shared" si="2"/>
        <v>28.869299430392633</v>
      </c>
      <c r="M23" s="209">
        <f t="shared" si="2"/>
        <v>21.604889795728166</v>
      </c>
      <c r="N23" s="209">
        <f t="shared" si="2"/>
        <v>34.805305734705072</v>
      </c>
      <c r="O23" s="209">
        <f t="shared" si="2"/>
        <v>37.156451456606746</v>
      </c>
      <c r="P23" s="243">
        <f t="shared" si="2"/>
        <v>42.312396331679963</v>
      </c>
    </row>
    <row r="24" spans="2:16">
      <c r="B24" s="237">
        <v>19</v>
      </c>
      <c r="C24" s="207">
        <f t="shared" si="2"/>
        <v>6.8439714454829561</v>
      </c>
      <c r="D24" s="207">
        <f t="shared" si="2"/>
        <v>7.6327296475714759</v>
      </c>
      <c r="E24" s="207">
        <f t="shared" si="2"/>
        <v>8.9065164819879747</v>
      </c>
      <c r="F24" s="207">
        <f t="shared" si="2"/>
        <v>10.117013063859044</v>
      </c>
      <c r="G24" s="207">
        <f t="shared" si="2"/>
        <v>11.650910032126951</v>
      </c>
      <c r="H24" s="207">
        <f t="shared" si="2"/>
        <v>14.561996731420226</v>
      </c>
      <c r="I24" s="207">
        <f t="shared" si="2"/>
        <v>18.337652896756474</v>
      </c>
      <c r="J24" s="207">
        <f t="shared" si="2"/>
        <v>22.717806744199855</v>
      </c>
      <c r="K24" s="207">
        <f t="shared" si="2"/>
        <v>27.203571029356826</v>
      </c>
      <c r="L24" s="207">
        <f t="shared" si="2"/>
        <v>30.143527205646155</v>
      </c>
      <c r="M24" s="207">
        <f t="shared" si="2"/>
        <v>22.717806744199855</v>
      </c>
      <c r="N24" s="207">
        <f t="shared" si="2"/>
        <v>36.190869129270048</v>
      </c>
      <c r="O24" s="207">
        <f t="shared" si="2"/>
        <v>38.58225655493424</v>
      </c>
      <c r="P24" s="240">
        <f t="shared" si="2"/>
        <v>43.820195964517531</v>
      </c>
    </row>
    <row r="25" spans="2:16">
      <c r="B25" s="237">
        <v>20</v>
      </c>
      <c r="C25" s="208">
        <f t="shared" si="2"/>
        <v>7.4338442629342358</v>
      </c>
      <c r="D25" s="208">
        <f t="shared" si="2"/>
        <v>8.2603983325464014</v>
      </c>
      <c r="E25" s="208">
        <f t="shared" si="2"/>
        <v>9.5907773922648669</v>
      </c>
      <c r="F25" s="208">
        <f t="shared" si="2"/>
        <v>10.850811394182585</v>
      </c>
      <c r="G25" s="208">
        <f t="shared" si="2"/>
        <v>12.442609210450065</v>
      </c>
      <c r="H25" s="208">
        <f t="shared" si="2"/>
        <v>15.451773539047727</v>
      </c>
      <c r="I25" s="208">
        <f t="shared" si="2"/>
        <v>19.33742922942826</v>
      </c>
      <c r="J25" s="208">
        <f t="shared" si="2"/>
        <v>23.827692043030861</v>
      </c>
      <c r="K25" s="208">
        <f t="shared" si="2"/>
        <v>28.411980584305635</v>
      </c>
      <c r="L25" s="208">
        <f t="shared" si="2"/>
        <v>31.410432844230925</v>
      </c>
      <c r="M25" s="208">
        <f t="shared" si="2"/>
        <v>23.827692043030861</v>
      </c>
      <c r="N25" s="208">
        <f t="shared" si="2"/>
        <v>37.566234786625053</v>
      </c>
      <c r="O25" s="208">
        <f t="shared" si="2"/>
        <v>39.996846312938644</v>
      </c>
      <c r="P25" s="241">
        <f t="shared" si="2"/>
        <v>45.314746618125859</v>
      </c>
    </row>
    <row r="26" spans="2:16" ht="15.5" thickBot="1">
      <c r="B26" s="242">
        <v>21</v>
      </c>
      <c r="C26" s="209">
        <f t="shared" si="2"/>
        <v>8.033653420232735</v>
      </c>
      <c r="D26" s="209">
        <f t="shared" si="2"/>
        <v>8.89719794207722</v>
      </c>
      <c r="E26" s="209">
        <f t="shared" si="2"/>
        <v>10.282897782522859</v>
      </c>
      <c r="F26" s="209">
        <f t="shared" ref="D26:P41" si="3">CHIINV(F$5,$B26)</f>
        <v>11.591305208820739</v>
      </c>
      <c r="G26" s="209">
        <f t="shared" si="3"/>
        <v>13.239597975395306</v>
      </c>
      <c r="H26" s="209">
        <f t="shared" si="3"/>
        <v>16.344383762478834</v>
      </c>
      <c r="I26" s="209">
        <f t="shared" si="3"/>
        <v>20.337227563547927</v>
      </c>
      <c r="J26" s="209">
        <f t="shared" si="3"/>
        <v>24.934777014902309</v>
      </c>
      <c r="K26" s="209">
        <f t="shared" si="3"/>
        <v>29.615089436182725</v>
      </c>
      <c r="L26" s="209">
        <f t="shared" si="3"/>
        <v>32.670573340917308</v>
      </c>
      <c r="M26" s="209">
        <f t="shared" si="3"/>
        <v>24.934777014902309</v>
      </c>
      <c r="N26" s="209">
        <f t="shared" si="3"/>
        <v>38.932172683516065</v>
      </c>
      <c r="O26" s="209">
        <f t="shared" si="3"/>
        <v>41.401064771417609</v>
      </c>
      <c r="P26" s="243">
        <f t="shared" si="3"/>
        <v>46.797038041561315</v>
      </c>
    </row>
    <row r="27" spans="2:16">
      <c r="B27" s="237">
        <v>22</v>
      </c>
      <c r="C27" s="207">
        <f t="shared" ref="C27:C42" si="4">CHIINV(C$5,$B27)</f>
        <v>8.6427164006664015</v>
      </c>
      <c r="D27" s="207">
        <f t="shared" si="3"/>
        <v>9.5424923387850811</v>
      </c>
      <c r="E27" s="207">
        <f t="shared" si="3"/>
        <v>10.982320734473676</v>
      </c>
      <c r="F27" s="207">
        <f t="shared" si="3"/>
        <v>12.338014578790647</v>
      </c>
      <c r="G27" s="207">
        <f t="shared" si="3"/>
        <v>14.041493189421969</v>
      </c>
      <c r="H27" s="207">
        <f t="shared" si="3"/>
        <v>17.239619404759058</v>
      </c>
      <c r="I27" s="207">
        <f t="shared" si="3"/>
        <v>21.33704480767263</v>
      </c>
      <c r="J27" s="207">
        <f t="shared" si="3"/>
        <v>26.039265028165019</v>
      </c>
      <c r="K27" s="207">
        <f t="shared" si="3"/>
        <v>30.813282343953034</v>
      </c>
      <c r="L27" s="207">
        <f t="shared" si="3"/>
        <v>33.9244384714438</v>
      </c>
      <c r="M27" s="207">
        <f t="shared" si="3"/>
        <v>26.039265028165019</v>
      </c>
      <c r="N27" s="207">
        <f t="shared" si="3"/>
        <v>40.289360437593864</v>
      </c>
      <c r="O27" s="207">
        <f t="shared" si="3"/>
        <v>42.795654999308539</v>
      </c>
      <c r="P27" s="240">
        <f t="shared" si="3"/>
        <v>48.267942290835173</v>
      </c>
    </row>
    <row r="28" spans="2:16">
      <c r="B28" s="237">
        <v>23</v>
      </c>
      <c r="C28" s="208">
        <f t="shared" si="4"/>
        <v>9.2604247758087546</v>
      </c>
      <c r="D28" s="208">
        <f t="shared" si="3"/>
        <v>10.195715555745821</v>
      </c>
      <c r="E28" s="208">
        <f t="shared" si="3"/>
        <v>11.688551922452435</v>
      </c>
      <c r="F28" s="208">
        <f t="shared" si="3"/>
        <v>13.090514188172801</v>
      </c>
      <c r="G28" s="208">
        <f t="shared" si="3"/>
        <v>14.847955799267668</v>
      </c>
      <c r="H28" s="208">
        <f t="shared" si="3"/>
        <v>18.137296741155808</v>
      </c>
      <c r="I28" s="208">
        <f t="shared" si="3"/>
        <v>22.336878423184253</v>
      </c>
      <c r="J28" s="208">
        <f t="shared" si="3"/>
        <v>27.141336002976505</v>
      </c>
      <c r="K28" s="208">
        <f t="shared" si="3"/>
        <v>32.006899681704304</v>
      </c>
      <c r="L28" s="208">
        <f t="shared" si="3"/>
        <v>35.172461626908053</v>
      </c>
      <c r="M28" s="208">
        <f t="shared" si="3"/>
        <v>27.141336002976505</v>
      </c>
      <c r="N28" s="208">
        <f t="shared" si="3"/>
        <v>41.638398118858476</v>
      </c>
      <c r="O28" s="208">
        <f t="shared" si="3"/>
        <v>44.181275249971101</v>
      </c>
      <c r="P28" s="241">
        <f t="shared" si="3"/>
        <v>49.728232466431493</v>
      </c>
    </row>
    <row r="29" spans="2:16" ht="15.5" thickBot="1">
      <c r="B29" s="242">
        <v>24</v>
      </c>
      <c r="C29" s="209">
        <f t="shared" si="4"/>
        <v>9.8862335022414651</v>
      </c>
      <c r="D29" s="209">
        <f t="shared" si="3"/>
        <v>10.856361475532282</v>
      </c>
      <c r="E29" s="209">
        <f t="shared" si="3"/>
        <v>12.401150217444435</v>
      </c>
      <c r="F29" s="209">
        <f t="shared" si="3"/>
        <v>13.848425027170213</v>
      </c>
      <c r="G29" s="209">
        <f t="shared" si="3"/>
        <v>15.658684052512825</v>
      </c>
      <c r="H29" s="209">
        <f t="shared" si="3"/>
        <v>19.037252529523549</v>
      </c>
      <c r="I29" s="209">
        <f t="shared" si="3"/>
        <v>23.336726306089531</v>
      </c>
      <c r="J29" s="209">
        <f t="shared" si="3"/>
        <v>28.241150025528761</v>
      </c>
      <c r="K29" s="209">
        <f t="shared" si="3"/>
        <v>33.196244288628179</v>
      </c>
      <c r="L29" s="209">
        <f t="shared" si="3"/>
        <v>36.415028501807313</v>
      </c>
      <c r="M29" s="209">
        <f t="shared" si="3"/>
        <v>28.241150025528761</v>
      </c>
      <c r="N29" s="209">
        <f t="shared" si="3"/>
        <v>42.979820139351638</v>
      </c>
      <c r="O29" s="209">
        <f t="shared" si="3"/>
        <v>45.558511936530586</v>
      </c>
      <c r="P29" s="243">
        <f t="shared" si="3"/>
        <v>51.178597777377391</v>
      </c>
    </row>
    <row r="30" spans="2:16">
      <c r="B30" s="237">
        <v>25</v>
      </c>
      <c r="C30" s="207">
        <f t="shared" si="4"/>
        <v>10.519652112024698</v>
      </c>
      <c r="D30" s="207">
        <f t="shared" si="3"/>
        <v>11.52397537224933</v>
      </c>
      <c r="E30" s="207">
        <f t="shared" si="3"/>
        <v>13.119720024937791</v>
      </c>
      <c r="F30" s="207">
        <f t="shared" si="3"/>
        <v>14.611407639483309</v>
      </c>
      <c r="G30" s="207">
        <f t="shared" si="3"/>
        <v>16.47340799867338</v>
      </c>
      <c r="H30" s="207">
        <f t="shared" si="3"/>
        <v>19.939340949019652</v>
      </c>
      <c r="I30" s="207">
        <f t="shared" si="3"/>
        <v>24.336586697884304</v>
      </c>
      <c r="J30" s="207">
        <f t="shared" si="3"/>
        <v>29.338850276866367</v>
      </c>
      <c r="K30" s="207">
        <f t="shared" si="3"/>
        <v>34.381587017552953</v>
      </c>
      <c r="L30" s="207">
        <f t="shared" si="3"/>
        <v>37.65248413348278</v>
      </c>
      <c r="M30" s="207">
        <f t="shared" si="3"/>
        <v>29.338850276866367</v>
      </c>
      <c r="N30" s="207">
        <f t="shared" si="3"/>
        <v>44.314104896219156</v>
      </c>
      <c r="O30" s="207">
        <f t="shared" si="3"/>
        <v>46.92789016008075</v>
      </c>
      <c r="P30" s="240">
        <f t="shared" si="3"/>
        <v>52.619655776172841</v>
      </c>
    </row>
    <row r="31" spans="2:16">
      <c r="B31" s="237">
        <v>26</v>
      </c>
      <c r="C31" s="208">
        <f t="shared" si="4"/>
        <v>11.160237406164143</v>
      </c>
      <c r="D31" s="208">
        <f t="shared" si="3"/>
        <v>12.198146923505595</v>
      </c>
      <c r="E31" s="208">
        <f t="shared" si="3"/>
        <v>13.843904982007606</v>
      </c>
      <c r="F31" s="208">
        <f t="shared" si="3"/>
        <v>15.379156583261738</v>
      </c>
      <c r="G31" s="208">
        <f t="shared" si="3"/>
        <v>17.291884989738758</v>
      </c>
      <c r="H31" s="208">
        <f t="shared" si="3"/>
        <v>20.843431103075421</v>
      </c>
      <c r="I31" s="208">
        <f t="shared" si="3"/>
        <v>25.336458117477267</v>
      </c>
      <c r="J31" s="208">
        <f t="shared" si="3"/>
        <v>30.434565428615826</v>
      </c>
      <c r="K31" s="208">
        <f t="shared" si="3"/>
        <v>35.563171271923459</v>
      </c>
      <c r="L31" s="208">
        <f t="shared" si="3"/>
        <v>38.885138659830041</v>
      </c>
      <c r="M31" s="208">
        <f t="shared" si="3"/>
        <v>30.434565428615826</v>
      </c>
      <c r="N31" s="208">
        <f t="shared" si="3"/>
        <v>45.641682666283153</v>
      </c>
      <c r="O31" s="208">
        <f t="shared" si="3"/>
        <v>48.289882332456834</v>
      </c>
      <c r="P31" s="241">
        <f t="shared" si="3"/>
        <v>54.051962388576641</v>
      </c>
    </row>
    <row r="32" spans="2:16" ht="15.5" thickBot="1">
      <c r="B32" s="242">
        <v>27</v>
      </c>
      <c r="C32" s="209">
        <f t="shared" si="4"/>
        <v>11.807587351366138</v>
      </c>
      <c r="D32" s="209">
        <f t="shared" si="3"/>
        <v>12.878504393144546</v>
      </c>
      <c r="E32" s="209">
        <f t="shared" si="3"/>
        <v>14.573382730821709</v>
      </c>
      <c r="F32" s="209">
        <f t="shared" si="3"/>
        <v>16.151395849664109</v>
      </c>
      <c r="G32" s="209">
        <f t="shared" si="3"/>
        <v>18.113895966895981</v>
      </c>
      <c r="H32" s="209">
        <f t="shared" si="3"/>
        <v>21.749404964499533</v>
      </c>
      <c r="I32" s="209">
        <f t="shared" si="3"/>
        <v>26.336339308591445</v>
      </c>
      <c r="J32" s="209">
        <f t="shared" si="3"/>
        <v>31.528411619522313</v>
      </c>
      <c r="K32" s="209">
        <f t="shared" si="3"/>
        <v>36.741216747797637</v>
      </c>
      <c r="L32" s="209">
        <f t="shared" si="3"/>
        <v>40.113272069413625</v>
      </c>
      <c r="M32" s="209">
        <f t="shared" si="3"/>
        <v>31.528411619522313</v>
      </c>
      <c r="N32" s="209">
        <f t="shared" si="3"/>
        <v>46.962942124751443</v>
      </c>
      <c r="O32" s="209">
        <f t="shared" si="3"/>
        <v>49.644915298994228</v>
      </c>
      <c r="P32" s="243">
        <f t="shared" si="3"/>
        <v>55.476020205745201</v>
      </c>
    </row>
    <row r="33" spans="2:16">
      <c r="B33" s="237">
        <v>28</v>
      </c>
      <c r="C33" s="207">
        <f t="shared" si="4"/>
        <v>12.46133594800256</v>
      </c>
      <c r="D33" s="207">
        <f t="shared" si="3"/>
        <v>13.564709754618823</v>
      </c>
      <c r="E33" s="207">
        <f t="shared" si="3"/>
        <v>15.307860552601202</v>
      </c>
      <c r="F33" s="207">
        <f t="shared" si="3"/>
        <v>16.927875044422496</v>
      </c>
      <c r="G33" s="207">
        <f t="shared" si="3"/>
        <v>18.939242371917501</v>
      </c>
      <c r="H33" s="207">
        <f t="shared" si="3"/>
        <v>22.657155670645981</v>
      </c>
      <c r="I33" s="207">
        <f t="shared" si="3"/>
        <v>27.336229198689804</v>
      </c>
      <c r="J33" s="207">
        <f t="shared" si="3"/>
        <v>32.620494099025535</v>
      </c>
      <c r="K33" s="207">
        <f t="shared" si="3"/>
        <v>37.915922544697068</v>
      </c>
      <c r="L33" s="207">
        <f t="shared" si="3"/>
        <v>41.337138151427396</v>
      </c>
      <c r="M33" s="207">
        <f t="shared" si="3"/>
        <v>32.620494099025535</v>
      </c>
      <c r="N33" s="207">
        <f t="shared" si="3"/>
        <v>48.27823577031549</v>
      </c>
      <c r="O33" s="207">
        <f t="shared" si="3"/>
        <v>50.993376268499453</v>
      </c>
      <c r="P33" s="240">
        <f t="shared" si="3"/>
        <v>56.892285393353603</v>
      </c>
    </row>
    <row r="34" spans="2:16">
      <c r="B34" s="237">
        <v>29</v>
      </c>
      <c r="C34" s="208">
        <f t="shared" si="4"/>
        <v>13.121148887960382</v>
      </c>
      <c r="D34" s="208">
        <f t="shared" si="3"/>
        <v>14.256454576274677</v>
      </c>
      <c r="E34" s="208">
        <f t="shared" si="3"/>
        <v>16.047071695364892</v>
      </c>
      <c r="F34" s="208">
        <f t="shared" si="3"/>
        <v>17.708366182824584</v>
      </c>
      <c r="G34" s="208">
        <f t="shared" si="3"/>
        <v>19.767743559474834</v>
      </c>
      <c r="H34" s="208">
        <f t="shared" si="3"/>
        <v>23.56658609841023</v>
      </c>
      <c r="I34" s="208">
        <f t="shared" si="3"/>
        <v>28.336126866584447</v>
      </c>
      <c r="J34" s="208">
        <f t="shared" si="3"/>
        <v>33.710908603910802</v>
      </c>
      <c r="K34" s="208">
        <f t="shared" si="3"/>
        <v>39.087469770693957</v>
      </c>
      <c r="L34" s="208">
        <f t="shared" si="3"/>
        <v>42.556967804292682</v>
      </c>
      <c r="M34" s="208">
        <f t="shared" si="3"/>
        <v>33.710908603910802</v>
      </c>
      <c r="N34" s="208">
        <f t="shared" si="3"/>
        <v>49.587884472898835</v>
      </c>
      <c r="O34" s="208">
        <f t="shared" si="3"/>
        <v>52.335617785933614</v>
      </c>
      <c r="P34" s="241">
        <f t="shared" si="3"/>
        <v>58.30117348979492</v>
      </c>
    </row>
    <row r="35" spans="2:16" ht="15.5" thickBot="1">
      <c r="B35" s="242">
        <v>30</v>
      </c>
      <c r="C35" s="209">
        <f t="shared" si="4"/>
        <v>13.786719859502711</v>
      </c>
      <c r="D35" s="209">
        <f t="shared" si="3"/>
        <v>14.953456528455439</v>
      </c>
      <c r="E35" s="209">
        <f t="shared" si="3"/>
        <v>16.790772265566623</v>
      </c>
      <c r="F35" s="209">
        <f t="shared" si="3"/>
        <v>18.492660981953474</v>
      </c>
      <c r="G35" s="209">
        <f t="shared" si="3"/>
        <v>20.599234614585342</v>
      </c>
      <c r="H35" s="209">
        <f t="shared" si="3"/>
        <v>24.477607664886257</v>
      </c>
      <c r="I35" s="209">
        <f t="shared" si="3"/>
        <v>29.336031516661592</v>
      </c>
      <c r="J35" s="209">
        <f t="shared" si="3"/>
        <v>34.799742519140928</v>
      </c>
      <c r="K35" s="209">
        <f t="shared" si="3"/>
        <v>40.256023738711804</v>
      </c>
      <c r="L35" s="209">
        <f t="shared" si="3"/>
        <v>43.772971825742189</v>
      </c>
      <c r="M35" s="209">
        <f t="shared" si="3"/>
        <v>34.799742519140928</v>
      </c>
      <c r="N35" s="209">
        <f t="shared" si="3"/>
        <v>50.892181311517092</v>
      </c>
      <c r="O35" s="209">
        <f t="shared" si="3"/>
        <v>53.671961930240592</v>
      </c>
      <c r="P35" s="243">
        <f t="shared" si="3"/>
        <v>59.70306430442993</v>
      </c>
    </row>
    <row r="36" spans="2:16">
      <c r="B36" s="237">
        <v>40</v>
      </c>
      <c r="C36" s="207">
        <f t="shared" si="4"/>
        <v>20.706535316970083</v>
      </c>
      <c r="D36" s="207">
        <f t="shared" si="3"/>
        <v>22.164261252975162</v>
      </c>
      <c r="E36" s="207">
        <f t="shared" si="3"/>
        <v>24.433039170807891</v>
      </c>
      <c r="F36" s="207">
        <f t="shared" si="3"/>
        <v>26.509303196693111</v>
      </c>
      <c r="G36" s="207">
        <f t="shared" si="3"/>
        <v>29.050522930545512</v>
      </c>
      <c r="H36" s="207">
        <f t="shared" si="3"/>
        <v>33.660294922984448</v>
      </c>
      <c r="I36" s="207">
        <f t="shared" si="3"/>
        <v>39.335344846611335</v>
      </c>
      <c r="J36" s="207">
        <f t="shared" si="3"/>
        <v>45.616013618942141</v>
      </c>
      <c r="K36" s="207">
        <f t="shared" si="3"/>
        <v>51.805057213317518</v>
      </c>
      <c r="L36" s="207">
        <f t="shared" si="3"/>
        <v>55.75847927888703</v>
      </c>
      <c r="M36" s="207">
        <f t="shared" si="3"/>
        <v>45.616013618942141</v>
      </c>
      <c r="N36" s="207">
        <f t="shared" si="3"/>
        <v>63.690739751564458</v>
      </c>
      <c r="O36" s="207">
        <f t="shared" si="3"/>
        <v>66.765961832803924</v>
      </c>
      <c r="P36" s="240">
        <f t="shared" si="3"/>
        <v>73.40195751899104</v>
      </c>
    </row>
    <row r="37" spans="2:16">
      <c r="B37" s="237">
        <v>50</v>
      </c>
      <c r="C37" s="208">
        <f t="shared" si="4"/>
        <v>27.990748866373302</v>
      </c>
      <c r="D37" s="208">
        <f t="shared" si="3"/>
        <v>29.706682698841298</v>
      </c>
      <c r="E37" s="208">
        <f t="shared" si="3"/>
        <v>32.357363695658648</v>
      </c>
      <c r="F37" s="208">
        <f t="shared" si="3"/>
        <v>34.764251683501755</v>
      </c>
      <c r="G37" s="208">
        <f t="shared" si="3"/>
        <v>37.68864839397849</v>
      </c>
      <c r="H37" s="208">
        <f t="shared" si="3"/>
        <v>42.942083810905935</v>
      </c>
      <c r="I37" s="208">
        <f t="shared" si="3"/>
        <v>49.334936733976832</v>
      </c>
      <c r="J37" s="208">
        <f t="shared" si="3"/>
        <v>56.33360492213238</v>
      </c>
      <c r="K37" s="208">
        <f t="shared" si="3"/>
        <v>63.167121005726315</v>
      </c>
      <c r="L37" s="208">
        <f t="shared" si="3"/>
        <v>67.504806549541186</v>
      </c>
      <c r="M37" s="208">
        <f t="shared" si="3"/>
        <v>56.33360492213238</v>
      </c>
      <c r="N37" s="208">
        <f t="shared" si="3"/>
        <v>76.15389124901273</v>
      </c>
      <c r="O37" s="208">
        <f t="shared" si="3"/>
        <v>79.489978466828902</v>
      </c>
      <c r="P37" s="241">
        <f t="shared" si="3"/>
        <v>86.660815190403127</v>
      </c>
    </row>
    <row r="38" spans="2:16" ht="15.5" thickBot="1">
      <c r="B38" s="242">
        <v>60</v>
      </c>
      <c r="C38" s="209">
        <f t="shared" si="4"/>
        <v>35.534491078738533</v>
      </c>
      <c r="D38" s="209">
        <f t="shared" si="3"/>
        <v>37.484851529803777</v>
      </c>
      <c r="E38" s="209">
        <f t="shared" si="3"/>
        <v>40.481748042841836</v>
      </c>
      <c r="F38" s="209">
        <f t="shared" si="3"/>
        <v>43.187958453989765</v>
      </c>
      <c r="G38" s="209">
        <f t="shared" si="3"/>
        <v>46.458888300203441</v>
      </c>
      <c r="H38" s="209">
        <f t="shared" si="3"/>
        <v>52.293816583775111</v>
      </c>
      <c r="I38" s="209">
        <f t="shared" si="3"/>
        <v>59.334666276442462</v>
      </c>
      <c r="J38" s="209">
        <f t="shared" si="3"/>
        <v>66.98146110761914</v>
      </c>
      <c r="K38" s="209">
        <f t="shared" si="3"/>
        <v>74.397005719368593</v>
      </c>
      <c r="L38" s="209">
        <f t="shared" si="3"/>
        <v>79.081944487848716</v>
      </c>
      <c r="M38" s="209">
        <f t="shared" si="3"/>
        <v>66.98146110761914</v>
      </c>
      <c r="N38" s="209">
        <f t="shared" si="3"/>
        <v>88.379418901449327</v>
      </c>
      <c r="O38" s="209">
        <f t="shared" si="3"/>
        <v>91.951698159629714</v>
      </c>
      <c r="P38" s="243">
        <f t="shared" si="3"/>
        <v>99.607233069849386</v>
      </c>
    </row>
    <row r="39" spans="2:16">
      <c r="B39" s="237">
        <v>70</v>
      </c>
      <c r="C39" s="207">
        <f t="shared" si="4"/>
        <v>43.275179545823477</v>
      </c>
      <c r="D39" s="207">
        <f t="shared" si="3"/>
        <v>45.441717310810553</v>
      </c>
      <c r="E39" s="207">
        <f t="shared" si="3"/>
        <v>48.757564805039515</v>
      </c>
      <c r="F39" s="207">
        <f t="shared" si="3"/>
        <v>51.739278048962916</v>
      </c>
      <c r="G39" s="207">
        <f t="shared" si="3"/>
        <v>55.328939571909629</v>
      </c>
      <c r="H39" s="207">
        <f t="shared" si="3"/>
        <v>61.698329962824438</v>
      </c>
      <c r="I39" s="207">
        <f t="shared" si="3"/>
        <v>69.334473883691473</v>
      </c>
      <c r="J39" s="207">
        <f t="shared" si="3"/>
        <v>77.576655189553549</v>
      </c>
      <c r="K39" s="207">
        <f t="shared" si="3"/>
        <v>85.527042714871882</v>
      </c>
      <c r="L39" s="207">
        <f t="shared" si="3"/>
        <v>90.531225434880668</v>
      </c>
      <c r="M39" s="207">
        <f t="shared" si="3"/>
        <v>77.576655189553549</v>
      </c>
      <c r="N39" s="207">
        <f t="shared" si="3"/>
        <v>100.42518422881135</v>
      </c>
      <c r="O39" s="207">
        <f t="shared" si="3"/>
        <v>104.21489877981666</v>
      </c>
      <c r="P39" s="240">
        <f t="shared" si="3"/>
        <v>112.31693185051564</v>
      </c>
    </row>
    <row r="40" spans="2:16">
      <c r="B40" s="237">
        <v>80</v>
      </c>
      <c r="C40" s="208">
        <f t="shared" si="4"/>
        <v>51.171931890445215</v>
      </c>
      <c r="D40" s="208">
        <f t="shared" si="3"/>
        <v>53.540077291078717</v>
      </c>
      <c r="E40" s="208">
        <f t="shared" si="3"/>
        <v>57.153172883577938</v>
      </c>
      <c r="F40" s="208">
        <f t="shared" si="3"/>
        <v>60.391478388689464</v>
      </c>
      <c r="G40" s="208">
        <f t="shared" si="3"/>
        <v>64.277844468175147</v>
      </c>
      <c r="H40" s="208">
        <f t="shared" si="3"/>
        <v>71.144508575584013</v>
      </c>
      <c r="I40" s="208">
        <f t="shared" si="3"/>
        <v>79.334330021378193</v>
      </c>
      <c r="J40" s="208">
        <f t="shared" si="3"/>
        <v>88.130257754142164</v>
      </c>
      <c r="K40" s="208">
        <f t="shared" si="3"/>
        <v>96.578203615267014</v>
      </c>
      <c r="L40" s="208">
        <f t="shared" si="3"/>
        <v>101.87947396543588</v>
      </c>
      <c r="M40" s="208">
        <f t="shared" si="3"/>
        <v>88.130257754142164</v>
      </c>
      <c r="N40" s="208">
        <f t="shared" si="3"/>
        <v>112.32879252029733</v>
      </c>
      <c r="O40" s="208">
        <f t="shared" si="3"/>
        <v>116.32105650696917</v>
      </c>
      <c r="P40" s="241">
        <f t="shared" si="3"/>
        <v>124.83922401576478</v>
      </c>
    </row>
    <row r="41" spans="2:16" ht="15.5" thickBot="1">
      <c r="B41" s="242">
        <v>90</v>
      </c>
      <c r="C41" s="209">
        <f t="shared" si="4"/>
        <v>59.196304175680602</v>
      </c>
      <c r="D41" s="209">
        <f t="shared" si="3"/>
        <v>61.754079001701427</v>
      </c>
      <c r="E41" s="209">
        <f t="shared" si="3"/>
        <v>65.646617576468913</v>
      </c>
      <c r="F41" s="209">
        <f t="shared" si="3"/>
        <v>69.126030425515538</v>
      </c>
      <c r="G41" s="209">
        <f t="shared" si="3"/>
        <v>73.291090482048205</v>
      </c>
      <c r="H41" s="209">
        <f t="shared" si="3"/>
        <v>80.624664889703254</v>
      </c>
      <c r="I41" s="209">
        <f t="shared" si="3"/>
        <v>89.334218384414413</v>
      </c>
      <c r="J41" s="209">
        <f t="shared" si="3"/>
        <v>98.649931589591773</v>
      </c>
      <c r="K41" s="209">
        <f t="shared" si="3"/>
        <v>107.56500853939278</v>
      </c>
      <c r="L41" s="209">
        <f t="shared" si="3"/>
        <v>113.14527014255542</v>
      </c>
      <c r="M41" s="209">
        <f t="shared" si="3"/>
        <v>98.649931589591773</v>
      </c>
      <c r="N41" s="209">
        <f t="shared" si="3"/>
        <v>124.11631868612128</v>
      </c>
      <c r="O41" s="209">
        <f t="shared" si="3"/>
        <v>128.29894360114548</v>
      </c>
      <c r="P41" s="243">
        <f t="shared" si="3"/>
        <v>137.20835412917324</v>
      </c>
    </row>
    <row r="42" spans="2:16" ht="15.5" thickBot="1">
      <c r="B42" s="242">
        <v>100</v>
      </c>
      <c r="C42" s="245">
        <f t="shared" si="4"/>
        <v>67.327563305479146</v>
      </c>
      <c r="D42" s="245">
        <f t="shared" ref="D42:P42" si="5">CHIINV(D$5,$B42)</f>
        <v>70.064894925399784</v>
      </c>
      <c r="E42" s="245">
        <f t="shared" si="5"/>
        <v>74.221927474923731</v>
      </c>
      <c r="F42" s="245">
        <f t="shared" si="5"/>
        <v>77.929465165017277</v>
      </c>
      <c r="G42" s="245">
        <f t="shared" si="5"/>
        <v>82.358135812357148</v>
      </c>
      <c r="H42" s="245">
        <f t="shared" si="5"/>
        <v>90.133219746339307</v>
      </c>
      <c r="I42" s="245">
        <f t="shared" si="5"/>
        <v>99.334129235988456</v>
      </c>
      <c r="J42" s="245">
        <f t="shared" si="5"/>
        <v>109.1412410700806</v>
      </c>
      <c r="K42" s="245">
        <f t="shared" si="5"/>
        <v>118.49800381106211</v>
      </c>
      <c r="L42" s="245">
        <f t="shared" si="5"/>
        <v>124.34211340400408</v>
      </c>
      <c r="M42" s="245">
        <f t="shared" si="5"/>
        <v>109.1412410700806</v>
      </c>
      <c r="N42" s="245">
        <f t="shared" si="5"/>
        <v>135.80672317102679</v>
      </c>
      <c r="O42" s="245">
        <f t="shared" si="5"/>
        <v>140.16948944231365</v>
      </c>
      <c r="P42" s="246">
        <f t="shared" si="5"/>
        <v>149.44925277903872</v>
      </c>
    </row>
    <row r="43" spans="2:16" ht="6" customHeight="1"/>
    <row r="44" spans="2:16" ht="15.5">
      <c r="B44" s="210" t="s">
        <v>165</v>
      </c>
      <c r="C44" s="211"/>
      <c r="P44" s="233" t="s">
        <v>224</v>
      </c>
    </row>
    <row r="45" spans="2:16">
      <c r="B45" s="196" t="s">
        <v>166</v>
      </c>
      <c r="E45" s="231"/>
    </row>
  </sheetData>
  <mergeCells count="2">
    <mergeCell ref="B2:P2"/>
    <mergeCell ref="C4:P4"/>
  </mergeCells>
  <printOptions horizontalCentered="1"/>
  <pageMargins left="0.5" right="0.5" top="0.5" bottom="0.5" header="0.5" footer="0.5"/>
  <pageSetup scale="78"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961"/>
  <sheetViews>
    <sheetView zoomScale="115" zoomScaleNormal="115" workbookViewId="0">
      <selection activeCell="M34" sqref="M34"/>
    </sheetView>
  </sheetViews>
  <sheetFormatPr defaultColWidth="9.1796875" defaultRowHeight="14"/>
  <cols>
    <col min="1" max="1" width="1.453125" style="6" customWidth="1"/>
    <col min="2" max="13" width="11.7265625" style="6" customWidth="1"/>
    <col min="14" max="16384" width="9.1796875" style="6"/>
  </cols>
  <sheetData>
    <row r="1" spans="1:31" ht="7.5" customHeight="1" thickBo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row>
    <row r="2" spans="1:31" ht="18" customHeight="1" thickBot="1">
      <c r="A2" s="5"/>
      <c r="B2" s="276"/>
      <c r="C2" s="277"/>
      <c r="D2" s="277"/>
      <c r="E2" s="278"/>
      <c r="F2" s="285" t="s">
        <v>57</v>
      </c>
      <c r="G2" s="286"/>
      <c r="H2" s="286"/>
      <c r="I2" s="286"/>
      <c r="J2" s="286"/>
      <c r="K2" s="286"/>
      <c r="L2" s="286"/>
      <c r="M2" s="287"/>
      <c r="N2" s="5"/>
      <c r="O2" s="5"/>
      <c r="P2" s="5"/>
      <c r="Q2" s="5"/>
      <c r="R2" s="5"/>
      <c r="S2" s="5"/>
      <c r="T2" s="5"/>
      <c r="U2" s="5"/>
      <c r="V2" s="5"/>
      <c r="W2" s="5"/>
      <c r="X2" s="5"/>
      <c r="Y2" s="5"/>
      <c r="Z2" s="5"/>
      <c r="AA2" s="5"/>
      <c r="AB2" s="5"/>
      <c r="AC2" s="5"/>
      <c r="AD2" s="5"/>
      <c r="AE2" s="5"/>
    </row>
    <row r="3" spans="1:31" ht="18" customHeight="1" thickBot="1">
      <c r="A3" s="5"/>
      <c r="B3" s="279"/>
      <c r="C3" s="280"/>
      <c r="D3" s="280"/>
      <c r="E3" s="281"/>
      <c r="F3" s="288" t="s">
        <v>58</v>
      </c>
      <c r="G3" s="289"/>
      <c r="H3" s="290" t="s">
        <v>59</v>
      </c>
      <c r="I3" s="289"/>
      <c r="J3" s="290" t="s">
        <v>60</v>
      </c>
      <c r="K3" s="289"/>
      <c r="L3" s="290" t="s">
        <v>61</v>
      </c>
      <c r="M3" s="289"/>
      <c r="N3" s="5"/>
      <c r="O3" s="5"/>
      <c r="P3" s="5"/>
      <c r="Q3" s="5"/>
      <c r="R3" s="5"/>
      <c r="S3" s="5"/>
      <c r="T3" s="5"/>
      <c r="U3" s="5"/>
      <c r="V3" s="5"/>
      <c r="W3" s="5"/>
      <c r="X3" s="5"/>
      <c r="Y3" s="5"/>
      <c r="Z3" s="5"/>
      <c r="AA3" s="5"/>
      <c r="AB3" s="5"/>
      <c r="AC3" s="5"/>
      <c r="AD3" s="5"/>
      <c r="AE3" s="5"/>
    </row>
    <row r="4" spans="1:31" ht="18" customHeight="1" thickTop="1" thickBot="1">
      <c r="A4" s="5"/>
      <c r="B4" s="282"/>
      <c r="C4" s="283"/>
      <c r="D4" s="283"/>
      <c r="E4" s="284"/>
      <c r="F4" s="291"/>
      <c r="G4" s="292"/>
      <c r="H4" s="293"/>
      <c r="I4" s="292"/>
      <c r="J4" s="293"/>
      <c r="K4" s="292"/>
      <c r="L4" s="293"/>
      <c r="M4" s="292"/>
      <c r="N4" s="5"/>
      <c r="O4" s="5"/>
      <c r="P4" s="5"/>
      <c r="Q4" s="5"/>
      <c r="R4" s="5"/>
      <c r="S4" s="5"/>
      <c r="T4" s="5"/>
      <c r="U4" s="5"/>
      <c r="V4" s="5"/>
      <c r="W4" s="5"/>
      <c r="X4" s="5"/>
      <c r="Y4" s="5"/>
      <c r="Z4" s="5"/>
      <c r="AA4" s="5"/>
      <c r="AB4" s="5"/>
      <c r="AC4" s="5"/>
      <c r="AD4" s="5"/>
      <c r="AE4" s="5"/>
    </row>
    <row r="5" spans="1:31" ht="14.5" thickBot="1">
      <c r="A5" s="5"/>
      <c r="B5" s="264" t="s">
        <v>62</v>
      </c>
      <c r="C5" s="265"/>
      <c r="D5" s="265"/>
      <c r="E5" s="265"/>
      <c r="F5" s="265"/>
      <c r="G5" s="266"/>
      <c r="H5" s="264" t="s">
        <v>63</v>
      </c>
      <c r="I5" s="265"/>
      <c r="J5" s="265"/>
      <c r="K5" s="265"/>
      <c r="L5" s="265"/>
      <c r="M5" s="266"/>
      <c r="N5" s="5"/>
      <c r="O5" s="5"/>
      <c r="P5" s="5"/>
      <c r="Q5" s="5"/>
      <c r="R5" s="5"/>
      <c r="S5" s="5"/>
      <c r="T5" s="5"/>
      <c r="U5" s="5"/>
      <c r="V5" s="5"/>
      <c r="W5" s="5"/>
      <c r="X5" s="5"/>
      <c r="Y5" s="5"/>
      <c r="Z5" s="5"/>
      <c r="AA5" s="5"/>
      <c r="AB5" s="5"/>
      <c r="AC5" s="5"/>
      <c r="AD5" s="5"/>
      <c r="AE5" s="5"/>
    </row>
    <row r="6" spans="1:31">
      <c r="A6" s="5"/>
      <c r="B6" s="268"/>
      <c r="C6" s="269"/>
      <c r="D6" s="269"/>
      <c r="E6" s="269"/>
      <c r="F6" s="269"/>
      <c r="G6" s="270"/>
      <c r="H6" s="268"/>
      <c r="I6" s="269"/>
      <c r="J6" s="269"/>
      <c r="K6" s="269"/>
      <c r="L6" s="269"/>
      <c r="M6" s="270"/>
      <c r="N6" s="5"/>
      <c r="O6" s="5"/>
      <c r="P6" s="5"/>
      <c r="Q6" s="5"/>
      <c r="R6" s="5"/>
      <c r="S6" s="5"/>
      <c r="T6" s="5"/>
      <c r="U6" s="5"/>
      <c r="V6" s="5"/>
      <c r="W6" s="5"/>
      <c r="X6" s="5"/>
      <c r="Y6" s="5"/>
      <c r="Z6" s="5"/>
      <c r="AA6" s="5"/>
      <c r="AB6" s="5"/>
      <c r="AC6" s="5"/>
      <c r="AD6" s="5"/>
      <c r="AE6" s="5"/>
    </row>
    <row r="7" spans="1:31">
      <c r="A7" s="5"/>
      <c r="B7" s="250"/>
      <c r="C7" s="248"/>
      <c r="D7" s="248"/>
      <c r="E7" s="248"/>
      <c r="F7" s="248"/>
      <c r="G7" s="249"/>
      <c r="H7" s="250"/>
      <c r="I7" s="248"/>
      <c r="J7" s="248"/>
      <c r="K7" s="248"/>
      <c r="L7" s="248"/>
      <c r="M7" s="249"/>
      <c r="N7" s="5"/>
      <c r="O7" s="5"/>
      <c r="P7" s="5"/>
      <c r="Q7" s="5"/>
      <c r="R7" s="5"/>
      <c r="S7" s="5"/>
      <c r="T7" s="5"/>
      <c r="U7" s="5"/>
      <c r="V7" s="5"/>
      <c r="W7" s="5"/>
      <c r="X7" s="5"/>
      <c r="Y7" s="5"/>
      <c r="Z7" s="5"/>
      <c r="AA7" s="5"/>
      <c r="AB7" s="5"/>
      <c r="AC7" s="5"/>
      <c r="AD7" s="5"/>
      <c r="AE7" s="5"/>
    </row>
    <row r="8" spans="1:31">
      <c r="A8" s="5"/>
      <c r="B8" s="250"/>
      <c r="C8" s="248"/>
      <c r="D8" s="248"/>
      <c r="E8" s="248"/>
      <c r="F8" s="248"/>
      <c r="G8" s="249"/>
      <c r="H8" s="250"/>
      <c r="I8" s="248"/>
      <c r="J8" s="248"/>
      <c r="K8" s="248"/>
      <c r="L8" s="248"/>
      <c r="M8" s="249"/>
      <c r="N8" s="5"/>
      <c r="O8" s="5"/>
      <c r="P8" s="5"/>
      <c r="Q8" s="5"/>
      <c r="R8" s="5"/>
      <c r="S8" s="5"/>
      <c r="T8" s="5"/>
      <c r="U8" s="5"/>
      <c r="V8" s="5"/>
      <c r="W8" s="5"/>
      <c r="X8" s="5"/>
      <c r="Y8" s="5"/>
      <c r="Z8" s="5"/>
      <c r="AA8" s="5"/>
      <c r="AB8" s="5"/>
      <c r="AC8" s="5"/>
      <c r="AD8" s="5"/>
      <c r="AE8" s="5"/>
    </row>
    <row r="9" spans="1:31">
      <c r="A9" s="5"/>
      <c r="B9" s="250"/>
      <c r="C9" s="248"/>
      <c r="D9" s="248"/>
      <c r="E9" s="248"/>
      <c r="F9" s="248"/>
      <c r="G9" s="249"/>
      <c r="H9" s="250"/>
      <c r="I9" s="248"/>
      <c r="J9" s="248"/>
      <c r="K9" s="248"/>
      <c r="L9" s="248"/>
      <c r="M9" s="249"/>
      <c r="N9" s="5"/>
      <c r="O9" s="5"/>
      <c r="P9" s="5"/>
      <c r="Q9" s="5"/>
      <c r="R9" s="5"/>
      <c r="S9" s="5"/>
      <c r="T9" s="5"/>
      <c r="U9" s="5"/>
      <c r="V9" s="5"/>
      <c r="W9" s="5"/>
      <c r="X9" s="5"/>
      <c r="Y9" s="5"/>
      <c r="Z9" s="5"/>
      <c r="AA9" s="5"/>
      <c r="AB9" s="5"/>
      <c r="AC9" s="5"/>
      <c r="AD9" s="5"/>
      <c r="AE9" s="5"/>
    </row>
    <row r="10" spans="1:31">
      <c r="A10" s="5"/>
      <c r="B10" s="250"/>
      <c r="C10" s="248"/>
      <c r="D10" s="248"/>
      <c r="E10" s="248"/>
      <c r="F10" s="248"/>
      <c r="G10" s="249"/>
      <c r="H10" s="250"/>
      <c r="I10" s="248"/>
      <c r="J10" s="248"/>
      <c r="K10" s="248"/>
      <c r="L10" s="248"/>
      <c r="M10" s="249"/>
      <c r="N10" s="5"/>
      <c r="O10" s="5"/>
      <c r="P10" s="5"/>
      <c r="Q10" s="5"/>
      <c r="R10" s="5"/>
      <c r="S10" s="5"/>
      <c r="T10" s="5"/>
      <c r="U10" s="5"/>
      <c r="V10" s="5"/>
      <c r="W10" s="5"/>
      <c r="X10" s="5"/>
      <c r="Y10" s="5"/>
      <c r="Z10" s="5"/>
      <c r="AA10" s="5"/>
      <c r="AB10" s="5"/>
      <c r="AC10" s="5"/>
      <c r="AD10" s="5"/>
      <c r="AE10" s="5"/>
    </row>
    <row r="11" spans="1:31" ht="14.5" thickBot="1">
      <c r="A11" s="5"/>
      <c r="B11" s="253"/>
      <c r="C11" s="251"/>
      <c r="D11" s="251"/>
      <c r="E11" s="251"/>
      <c r="F11" s="251"/>
      <c r="G11" s="252"/>
      <c r="H11" s="253"/>
      <c r="I11" s="251"/>
      <c r="J11" s="251"/>
      <c r="K11" s="251"/>
      <c r="L11" s="251"/>
      <c r="M11" s="252"/>
      <c r="N11" s="5"/>
      <c r="O11" s="5"/>
      <c r="P11" s="5"/>
      <c r="Q11" s="5"/>
      <c r="R11" s="5"/>
      <c r="S11" s="5"/>
      <c r="T11" s="5"/>
      <c r="U11" s="5"/>
      <c r="V11" s="5"/>
      <c r="W11" s="5"/>
      <c r="X11" s="5"/>
      <c r="Y11" s="5"/>
      <c r="Z11" s="5"/>
      <c r="AA11" s="5"/>
      <c r="AB11" s="5"/>
      <c r="AC11" s="5"/>
      <c r="AD11" s="5"/>
      <c r="AE11" s="5"/>
    </row>
    <row r="12" spans="1:31" ht="14.5" thickBot="1">
      <c r="A12" s="5"/>
      <c r="B12" s="264" t="s">
        <v>64</v>
      </c>
      <c r="C12" s="265"/>
      <c r="D12" s="265"/>
      <c r="E12" s="265"/>
      <c r="F12" s="265"/>
      <c r="G12" s="266"/>
      <c r="H12" s="264" t="s">
        <v>65</v>
      </c>
      <c r="I12" s="265"/>
      <c r="J12" s="265"/>
      <c r="K12" s="265"/>
      <c r="L12" s="265"/>
      <c r="M12" s="266"/>
      <c r="N12" s="5"/>
      <c r="O12" s="5"/>
      <c r="P12" s="5"/>
      <c r="Q12" s="5"/>
      <c r="R12" s="5"/>
      <c r="S12" s="5"/>
      <c r="T12" s="5"/>
      <c r="U12" s="5"/>
      <c r="V12" s="5"/>
      <c r="W12" s="5"/>
      <c r="X12" s="5"/>
      <c r="Y12" s="5"/>
      <c r="Z12" s="5"/>
      <c r="AA12" s="5"/>
      <c r="AB12" s="5"/>
      <c r="AC12" s="5"/>
      <c r="AD12" s="5"/>
      <c r="AE12" s="5"/>
    </row>
    <row r="13" spans="1:31">
      <c r="A13" s="5"/>
      <c r="B13" s="268"/>
      <c r="C13" s="269"/>
      <c r="D13" s="269"/>
      <c r="E13" s="269"/>
      <c r="F13" s="269"/>
      <c r="G13" s="270"/>
      <c r="H13" s="268"/>
      <c r="I13" s="269"/>
      <c r="J13" s="269"/>
      <c r="K13" s="269"/>
      <c r="L13" s="269"/>
      <c r="M13" s="270"/>
      <c r="N13" s="5"/>
      <c r="O13" s="5"/>
      <c r="P13" s="5"/>
      <c r="Q13" s="5"/>
      <c r="R13" s="5"/>
      <c r="S13" s="5"/>
      <c r="T13" s="5"/>
      <c r="U13" s="5"/>
      <c r="V13" s="5"/>
      <c r="W13" s="5"/>
      <c r="X13" s="5"/>
      <c r="Y13" s="5"/>
      <c r="Z13" s="5"/>
      <c r="AA13" s="5"/>
      <c r="AB13" s="5"/>
      <c r="AC13" s="5"/>
      <c r="AD13" s="5"/>
      <c r="AE13" s="5"/>
    </row>
    <row r="14" spans="1:31">
      <c r="A14" s="5"/>
      <c r="B14" s="250"/>
      <c r="C14" s="248"/>
      <c r="D14" s="248"/>
      <c r="E14" s="248"/>
      <c r="F14" s="248"/>
      <c r="G14" s="249"/>
      <c r="H14" s="250"/>
      <c r="I14" s="248"/>
      <c r="J14" s="248"/>
      <c r="K14" s="248"/>
      <c r="L14" s="248"/>
      <c r="M14" s="249"/>
      <c r="N14" s="5"/>
      <c r="O14" s="5"/>
      <c r="P14" s="5"/>
      <c r="Q14" s="5"/>
      <c r="R14" s="5"/>
      <c r="S14" s="5"/>
      <c r="T14" s="5"/>
      <c r="U14" s="5"/>
      <c r="V14" s="5"/>
      <c r="W14" s="5"/>
      <c r="X14" s="5"/>
      <c r="Y14" s="5"/>
      <c r="Z14" s="5"/>
      <c r="AA14" s="5"/>
      <c r="AB14" s="5"/>
      <c r="AC14" s="5"/>
      <c r="AD14" s="5"/>
      <c r="AE14" s="5"/>
    </row>
    <row r="15" spans="1:31">
      <c r="A15" s="5"/>
      <c r="B15" s="250"/>
      <c r="C15" s="248"/>
      <c r="D15" s="248"/>
      <c r="E15" s="248"/>
      <c r="F15" s="248"/>
      <c r="G15" s="249"/>
      <c r="H15" s="250"/>
      <c r="I15" s="248"/>
      <c r="J15" s="248"/>
      <c r="K15" s="248"/>
      <c r="L15" s="248"/>
      <c r="M15" s="249"/>
      <c r="N15" s="5"/>
      <c r="O15" s="5"/>
      <c r="P15" s="5"/>
      <c r="Q15" s="5"/>
      <c r="R15" s="5"/>
      <c r="S15" s="5"/>
      <c r="T15" s="5"/>
      <c r="U15" s="5"/>
      <c r="V15" s="5"/>
      <c r="W15" s="5"/>
      <c r="X15" s="5"/>
      <c r="Y15" s="5"/>
      <c r="Z15" s="5"/>
      <c r="AA15" s="5"/>
      <c r="AB15" s="5"/>
      <c r="AC15" s="5"/>
      <c r="AD15" s="5"/>
      <c r="AE15" s="5"/>
    </row>
    <row r="16" spans="1:31">
      <c r="A16" s="5"/>
      <c r="B16" s="250"/>
      <c r="C16" s="248"/>
      <c r="D16" s="248"/>
      <c r="E16" s="248"/>
      <c r="F16" s="248"/>
      <c r="G16" s="249"/>
      <c r="H16" s="250"/>
      <c r="I16" s="248"/>
      <c r="J16" s="248"/>
      <c r="K16" s="248"/>
      <c r="L16" s="248"/>
      <c r="M16" s="249"/>
      <c r="N16" s="5"/>
      <c r="O16" s="5"/>
      <c r="P16" s="5"/>
      <c r="Q16" s="5"/>
      <c r="R16" s="5"/>
      <c r="S16" s="5"/>
      <c r="T16" s="5"/>
      <c r="U16" s="5"/>
      <c r="V16" s="5"/>
      <c r="W16" s="5"/>
      <c r="X16" s="5"/>
      <c r="Y16" s="5"/>
      <c r="Z16" s="5"/>
      <c r="AA16" s="5"/>
      <c r="AB16" s="5"/>
      <c r="AC16" s="5"/>
      <c r="AD16" s="5"/>
      <c r="AE16" s="5"/>
    </row>
    <row r="17" spans="1:31">
      <c r="A17" s="5"/>
      <c r="B17" s="250"/>
      <c r="C17" s="248"/>
      <c r="D17" s="248"/>
      <c r="E17" s="248"/>
      <c r="F17" s="248"/>
      <c r="G17" s="249"/>
      <c r="H17" s="250"/>
      <c r="I17" s="248"/>
      <c r="J17" s="248"/>
      <c r="K17" s="248"/>
      <c r="L17" s="248"/>
      <c r="M17" s="249"/>
      <c r="N17" s="5"/>
      <c r="O17" s="5"/>
      <c r="P17" s="5"/>
      <c r="Q17" s="5"/>
      <c r="R17" s="5"/>
      <c r="S17" s="5"/>
      <c r="T17" s="5"/>
      <c r="U17" s="5"/>
      <c r="V17" s="5"/>
      <c r="W17" s="5"/>
      <c r="X17" s="5"/>
      <c r="Y17" s="5"/>
      <c r="Z17" s="5"/>
      <c r="AA17" s="5"/>
      <c r="AB17" s="5"/>
      <c r="AC17" s="5"/>
      <c r="AD17" s="5"/>
      <c r="AE17" s="5"/>
    </row>
    <row r="18" spans="1:31" ht="14.5" thickBot="1">
      <c r="A18" s="5"/>
      <c r="B18" s="253"/>
      <c r="C18" s="251"/>
      <c r="D18" s="251"/>
      <c r="E18" s="251"/>
      <c r="F18" s="251"/>
      <c r="G18" s="252"/>
      <c r="H18" s="253"/>
      <c r="I18" s="251"/>
      <c r="J18" s="251"/>
      <c r="K18" s="251"/>
      <c r="L18" s="251"/>
      <c r="M18" s="252"/>
      <c r="N18" s="5"/>
      <c r="O18" s="5"/>
      <c r="P18" s="5"/>
      <c r="Q18" s="5"/>
      <c r="R18" s="5"/>
      <c r="S18" s="5"/>
      <c r="T18" s="5"/>
      <c r="U18" s="5"/>
      <c r="V18" s="5"/>
      <c r="W18" s="5"/>
      <c r="X18" s="5"/>
      <c r="Y18" s="5"/>
      <c r="Z18" s="5"/>
      <c r="AA18" s="5"/>
      <c r="AB18" s="5"/>
      <c r="AC18" s="5"/>
      <c r="AD18" s="5"/>
      <c r="AE18" s="5"/>
    </row>
    <row r="19" spans="1:31" ht="14.5" thickBot="1">
      <c r="A19" s="5"/>
      <c r="B19" s="264" t="s">
        <v>66</v>
      </c>
      <c r="C19" s="265"/>
      <c r="D19" s="271"/>
      <c r="E19" s="272" t="s">
        <v>67</v>
      </c>
      <c r="F19" s="273"/>
      <c r="G19" s="274"/>
      <c r="H19" s="264" t="s">
        <v>68</v>
      </c>
      <c r="I19" s="265"/>
      <c r="J19" s="266"/>
      <c r="K19" s="275" t="s">
        <v>69</v>
      </c>
      <c r="L19" s="265"/>
      <c r="M19" s="266"/>
      <c r="N19" s="5"/>
      <c r="O19" s="5"/>
      <c r="P19" s="5"/>
      <c r="Q19" s="5"/>
      <c r="R19" s="5"/>
      <c r="S19" s="5"/>
      <c r="T19" s="5"/>
      <c r="U19" s="5"/>
      <c r="V19" s="5"/>
      <c r="W19" s="5"/>
      <c r="X19" s="5"/>
      <c r="Y19" s="5"/>
      <c r="Z19" s="5"/>
      <c r="AA19" s="5"/>
      <c r="AB19" s="5"/>
      <c r="AC19" s="5"/>
      <c r="AD19" s="5"/>
      <c r="AE19" s="5"/>
    </row>
    <row r="20" spans="1:31" ht="14.5" thickBot="1">
      <c r="A20" s="5"/>
      <c r="B20" s="22" t="s">
        <v>70</v>
      </c>
      <c r="C20" s="23" t="s">
        <v>71</v>
      </c>
      <c r="D20" s="24" t="s">
        <v>72</v>
      </c>
      <c r="E20" s="254"/>
      <c r="F20" s="255"/>
      <c r="G20" s="256"/>
      <c r="H20" s="254"/>
      <c r="I20" s="255"/>
      <c r="J20" s="256"/>
      <c r="K20" s="259"/>
      <c r="L20" s="255"/>
      <c r="M20" s="256"/>
      <c r="N20" s="5"/>
      <c r="O20" s="5"/>
      <c r="P20" s="5"/>
      <c r="Q20" s="5"/>
      <c r="R20" s="5"/>
      <c r="S20" s="5"/>
      <c r="T20" s="5"/>
      <c r="U20" s="5"/>
      <c r="V20" s="5"/>
      <c r="W20" s="5"/>
      <c r="X20" s="5"/>
      <c r="Y20" s="5"/>
      <c r="Z20" s="5"/>
      <c r="AA20" s="5"/>
      <c r="AB20" s="5"/>
      <c r="AC20" s="5"/>
      <c r="AD20" s="5"/>
      <c r="AE20" s="5"/>
    </row>
    <row r="21" spans="1:31" ht="14.5" thickTop="1">
      <c r="A21" s="5"/>
      <c r="B21" s="25" t="s">
        <v>73</v>
      </c>
      <c r="C21" s="26"/>
      <c r="D21" s="27"/>
      <c r="E21" s="250"/>
      <c r="F21" s="248"/>
      <c r="G21" s="249"/>
      <c r="H21" s="250"/>
      <c r="I21" s="248"/>
      <c r="J21" s="249"/>
      <c r="K21" s="260"/>
      <c r="L21" s="248"/>
      <c r="M21" s="249"/>
      <c r="N21" s="5"/>
      <c r="O21" s="5"/>
      <c r="P21" s="5"/>
      <c r="Q21" s="5"/>
      <c r="R21" s="5"/>
      <c r="S21" s="5"/>
      <c r="T21" s="5"/>
      <c r="U21" s="5"/>
      <c r="V21" s="5"/>
      <c r="W21" s="5"/>
      <c r="X21" s="5"/>
      <c r="Y21" s="5"/>
      <c r="Z21" s="5"/>
      <c r="AA21" s="5"/>
      <c r="AB21" s="5"/>
      <c r="AC21" s="5"/>
      <c r="AD21" s="5"/>
      <c r="AE21" s="5"/>
    </row>
    <row r="22" spans="1:31">
      <c r="A22" s="5"/>
      <c r="B22" s="28" t="s">
        <v>74</v>
      </c>
      <c r="C22" s="29"/>
      <c r="D22" s="30"/>
      <c r="E22" s="250"/>
      <c r="F22" s="248"/>
      <c r="G22" s="249"/>
      <c r="H22" s="250"/>
      <c r="I22" s="248"/>
      <c r="J22" s="249"/>
      <c r="K22" s="260"/>
      <c r="L22" s="248"/>
      <c r="M22" s="249"/>
      <c r="N22" s="5"/>
      <c r="O22" s="5"/>
      <c r="P22" s="5"/>
      <c r="Q22" s="5"/>
      <c r="R22" s="5"/>
      <c r="S22" s="5"/>
      <c r="T22" s="5"/>
      <c r="U22" s="5"/>
      <c r="V22" s="5"/>
      <c r="W22" s="5"/>
      <c r="X22" s="5"/>
      <c r="Y22" s="5"/>
      <c r="Z22" s="5"/>
      <c r="AA22" s="5"/>
      <c r="AB22" s="5"/>
      <c r="AC22" s="5"/>
      <c r="AD22" s="5"/>
      <c r="AE22" s="5"/>
    </row>
    <row r="23" spans="1:31">
      <c r="A23" s="5"/>
      <c r="B23" s="28" t="s">
        <v>75</v>
      </c>
      <c r="C23" s="29"/>
      <c r="D23" s="30"/>
      <c r="E23" s="250"/>
      <c r="F23" s="248"/>
      <c r="G23" s="249"/>
      <c r="H23" s="250"/>
      <c r="I23" s="248"/>
      <c r="J23" s="249"/>
      <c r="K23" s="260"/>
      <c r="L23" s="248"/>
      <c r="M23" s="249"/>
      <c r="N23" s="5"/>
      <c r="O23" s="5"/>
      <c r="P23" s="5"/>
      <c r="Q23" s="5"/>
      <c r="R23" s="5"/>
      <c r="S23" s="5"/>
      <c r="T23" s="5"/>
      <c r="U23" s="5"/>
      <c r="V23" s="5"/>
      <c r="W23" s="5"/>
      <c r="X23" s="5"/>
      <c r="Y23" s="5"/>
      <c r="Z23" s="5"/>
      <c r="AA23" s="5"/>
      <c r="AB23" s="5"/>
      <c r="AC23" s="5"/>
      <c r="AD23" s="5"/>
      <c r="AE23" s="5"/>
    </row>
    <row r="24" spans="1:31">
      <c r="A24" s="5"/>
      <c r="B24" s="28" t="s">
        <v>76</v>
      </c>
      <c r="C24" s="29"/>
      <c r="D24" s="30"/>
      <c r="E24" s="250"/>
      <c r="F24" s="248"/>
      <c r="G24" s="249"/>
      <c r="H24" s="250"/>
      <c r="I24" s="248"/>
      <c r="J24" s="249"/>
      <c r="K24" s="260"/>
      <c r="L24" s="248"/>
      <c r="M24" s="249"/>
      <c r="N24" s="5"/>
      <c r="O24" s="5"/>
      <c r="P24" s="5"/>
      <c r="Q24" s="5"/>
      <c r="R24" s="5"/>
      <c r="S24" s="5"/>
      <c r="T24" s="5"/>
      <c r="U24" s="5"/>
      <c r="V24" s="5"/>
      <c r="W24" s="5"/>
      <c r="X24" s="5"/>
      <c r="Y24" s="5"/>
      <c r="Z24" s="5"/>
      <c r="AA24" s="5"/>
      <c r="AB24" s="5"/>
      <c r="AC24" s="5"/>
      <c r="AD24" s="5"/>
      <c r="AE24" s="5"/>
    </row>
    <row r="25" spans="1:31" ht="14.5" thickBot="1">
      <c r="A25" s="5"/>
      <c r="B25" s="31" t="s">
        <v>77</v>
      </c>
      <c r="C25" s="32"/>
      <c r="D25" s="33"/>
      <c r="E25" s="253"/>
      <c r="F25" s="251"/>
      <c r="G25" s="252"/>
      <c r="H25" s="253"/>
      <c r="I25" s="251"/>
      <c r="J25" s="252"/>
      <c r="K25" s="261"/>
      <c r="L25" s="262"/>
      <c r="M25" s="263"/>
      <c r="N25" s="5"/>
      <c r="O25" s="5"/>
      <c r="P25" s="5"/>
      <c r="Q25" s="5"/>
      <c r="R25" s="5"/>
      <c r="S25" s="5"/>
      <c r="T25" s="5"/>
      <c r="U25" s="5"/>
      <c r="V25" s="5"/>
      <c r="W25" s="5"/>
      <c r="X25" s="5"/>
      <c r="Y25" s="5"/>
      <c r="Z25" s="5"/>
      <c r="AA25" s="5"/>
      <c r="AB25" s="5"/>
      <c r="AC25" s="5"/>
      <c r="AD25" s="5"/>
      <c r="AE25" s="5"/>
    </row>
    <row r="26" spans="1:31" ht="14.5" thickBot="1">
      <c r="A26" s="5"/>
      <c r="B26" s="264" t="s">
        <v>78</v>
      </c>
      <c r="C26" s="265"/>
      <c r="D26" s="265"/>
      <c r="E26" s="266"/>
      <c r="F26" s="264" t="s">
        <v>79</v>
      </c>
      <c r="G26" s="265"/>
      <c r="H26" s="265"/>
      <c r="I26" s="266"/>
      <c r="J26" s="264" t="s">
        <v>80</v>
      </c>
      <c r="K26" s="265"/>
      <c r="L26" s="265"/>
      <c r="M26" s="266"/>
      <c r="N26" s="5"/>
      <c r="O26" s="5"/>
      <c r="P26" s="5"/>
      <c r="Q26" s="5"/>
      <c r="R26" s="5"/>
      <c r="S26" s="5"/>
      <c r="T26" s="5"/>
      <c r="U26" s="5"/>
      <c r="V26" s="5"/>
      <c r="W26" s="5"/>
      <c r="X26" s="5"/>
      <c r="Y26" s="5"/>
      <c r="Z26" s="5"/>
      <c r="AA26" s="5"/>
      <c r="AB26" s="5"/>
      <c r="AC26" s="5"/>
      <c r="AD26" s="5"/>
      <c r="AE26" s="5"/>
    </row>
    <row r="27" spans="1:31" ht="14.5" thickBot="1">
      <c r="A27" s="5"/>
      <c r="B27" s="267" t="s">
        <v>81</v>
      </c>
      <c r="C27" s="257"/>
      <c r="D27" s="257" t="s">
        <v>82</v>
      </c>
      <c r="E27" s="258"/>
      <c r="F27" s="267" t="s">
        <v>81</v>
      </c>
      <c r="G27" s="257"/>
      <c r="H27" s="257" t="s">
        <v>82</v>
      </c>
      <c r="I27" s="258"/>
      <c r="J27" s="267" t="s">
        <v>83</v>
      </c>
      <c r="K27" s="257"/>
      <c r="L27" s="257" t="s">
        <v>82</v>
      </c>
      <c r="M27" s="258"/>
      <c r="N27" s="5"/>
      <c r="O27" s="5"/>
      <c r="P27" s="5"/>
      <c r="Q27" s="5"/>
      <c r="R27" s="5"/>
      <c r="S27" s="5"/>
      <c r="T27" s="5"/>
      <c r="U27" s="5"/>
      <c r="V27" s="5"/>
      <c r="W27" s="5"/>
      <c r="X27" s="5"/>
      <c r="Y27" s="5"/>
      <c r="Z27" s="5"/>
      <c r="AA27" s="5"/>
      <c r="AB27" s="5"/>
      <c r="AC27" s="5"/>
      <c r="AD27" s="5"/>
      <c r="AE27" s="5"/>
    </row>
    <row r="28" spans="1:31" ht="14.5" thickTop="1">
      <c r="A28" s="5"/>
      <c r="B28" s="254"/>
      <c r="C28" s="255"/>
      <c r="D28" s="255"/>
      <c r="E28" s="256"/>
      <c r="F28" s="254"/>
      <c r="G28" s="255"/>
      <c r="H28" s="255"/>
      <c r="I28" s="256"/>
      <c r="J28" s="254"/>
      <c r="K28" s="255"/>
      <c r="L28" s="255"/>
      <c r="M28" s="256"/>
      <c r="N28" s="5"/>
      <c r="O28" s="5"/>
      <c r="P28" s="5"/>
      <c r="Q28" s="5"/>
      <c r="R28" s="5"/>
      <c r="S28" s="5"/>
      <c r="T28" s="5"/>
      <c r="U28" s="5"/>
      <c r="V28" s="5"/>
      <c r="W28" s="5"/>
      <c r="X28" s="5"/>
      <c r="Y28" s="5"/>
      <c r="Z28" s="5"/>
      <c r="AA28" s="5"/>
      <c r="AB28" s="5"/>
      <c r="AC28" s="5"/>
      <c r="AD28" s="5"/>
      <c r="AE28" s="5"/>
    </row>
    <row r="29" spans="1:31">
      <c r="A29" s="5"/>
      <c r="B29" s="250"/>
      <c r="C29" s="248"/>
      <c r="D29" s="248"/>
      <c r="E29" s="249"/>
      <c r="F29" s="250"/>
      <c r="G29" s="248"/>
      <c r="H29" s="248"/>
      <c r="I29" s="249"/>
      <c r="J29" s="250"/>
      <c r="K29" s="248"/>
      <c r="L29" s="248"/>
      <c r="M29" s="249"/>
      <c r="N29" s="5"/>
      <c r="O29" s="5"/>
      <c r="P29" s="5"/>
      <c r="Q29" s="5"/>
      <c r="R29" s="5"/>
      <c r="S29" s="5"/>
      <c r="T29" s="5"/>
      <c r="U29" s="5"/>
      <c r="V29" s="5"/>
      <c r="W29" s="5"/>
      <c r="X29" s="5"/>
      <c r="Y29" s="5"/>
      <c r="Z29" s="5"/>
      <c r="AA29" s="5"/>
      <c r="AB29" s="5"/>
      <c r="AC29" s="5"/>
      <c r="AD29" s="5"/>
      <c r="AE29" s="5"/>
    </row>
    <row r="30" spans="1:31">
      <c r="A30" s="5"/>
      <c r="B30" s="250"/>
      <c r="C30" s="248"/>
      <c r="D30" s="248"/>
      <c r="E30" s="249"/>
      <c r="F30" s="250"/>
      <c r="G30" s="248"/>
      <c r="H30" s="248"/>
      <c r="I30" s="249"/>
      <c r="J30" s="250"/>
      <c r="K30" s="248"/>
      <c r="L30" s="248"/>
      <c r="M30" s="249"/>
      <c r="N30" s="5"/>
      <c r="O30" s="5"/>
      <c r="P30" s="5"/>
      <c r="Q30" s="5"/>
      <c r="R30" s="5"/>
      <c r="S30" s="5"/>
      <c r="T30" s="5"/>
      <c r="U30" s="5"/>
      <c r="V30" s="5"/>
      <c r="W30" s="5"/>
      <c r="X30" s="5"/>
      <c r="Y30" s="5"/>
      <c r="Z30" s="5"/>
      <c r="AA30" s="5"/>
      <c r="AB30" s="5"/>
      <c r="AC30" s="5"/>
      <c r="AD30" s="5"/>
      <c r="AE30" s="5"/>
    </row>
    <row r="31" spans="1:31">
      <c r="A31" s="5"/>
      <c r="B31" s="250"/>
      <c r="C31" s="248"/>
      <c r="D31" s="248"/>
      <c r="E31" s="249"/>
      <c r="F31" s="250"/>
      <c r="G31" s="248"/>
      <c r="H31" s="248"/>
      <c r="I31" s="249"/>
      <c r="J31" s="250"/>
      <c r="K31" s="248"/>
      <c r="L31" s="248"/>
      <c r="M31" s="249"/>
      <c r="N31" s="5"/>
      <c r="O31" s="5"/>
      <c r="P31" s="5"/>
      <c r="Q31" s="5"/>
      <c r="R31" s="5"/>
      <c r="S31" s="5"/>
      <c r="T31" s="5"/>
      <c r="U31" s="5"/>
      <c r="V31" s="5"/>
      <c r="W31" s="5"/>
      <c r="X31" s="5"/>
      <c r="Y31" s="5"/>
      <c r="Z31" s="5"/>
      <c r="AA31" s="5"/>
      <c r="AB31" s="5"/>
      <c r="AC31" s="5"/>
      <c r="AD31" s="5"/>
      <c r="AE31" s="5"/>
    </row>
    <row r="32" spans="1:31">
      <c r="A32" s="5"/>
      <c r="B32" s="250"/>
      <c r="C32" s="248"/>
      <c r="D32" s="248"/>
      <c r="E32" s="249"/>
      <c r="F32" s="250"/>
      <c r="G32" s="248"/>
      <c r="H32" s="248"/>
      <c r="I32" s="249"/>
      <c r="J32" s="250"/>
      <c r="K32" s="248"/>
      <c r="L32" s="248"/>
      <c r="M32" s="249"/>
      <c r="N32" s="5"/>
      <c r="O32" s="5"/>
      <c r="P32" s="5"/>
      <c r="Q32" s="5"/>
      <c r="R32" s="5"/>
      <c r="S32" s="5"/>
      <c r="T32" s="5"/>
      <c r="U32" s="5"/>
      <c r="V32" s="5"/>
      <c r="W32" s="5"/>
      <c r="X32" s="5"/>
      <c r="Y32" s="5"/>
      <c r="Z32" s="5"/>
      <c r="AA32" s="5"/>
      <c r="AB32" s="5"/>
      <c r="AC32" s="5"/>
      <c r="AD32" s="5"/>
      <c r="AE32" s="5"/>
    </row>
    <row r="33" spans="1:98" ht="14.5" thickBot="1">
      <c r="A33" s="5"/>
      <c r="B33" s="253"/>
      <c r="C33" s="251"/>
      <c r="D33" s="251"/>
      <c r="E33" s="252"/>
      <c r="F33" s="253"/>
      <c r="G33" s="251"/>
      <c r="H33" s="251"/>
      <c r="I33" s="252"/>
      <c r="J33" s="253"/>
      <c r="K33" s="251"/>
      <c r="L33" s="251"/>
      <c r="M33" s="252"/>
      <c r="N33" s="5"/>
      <c r="O33" s="5"/>
      <c r="P33" s="5"/>
      <c r="Q33" s="5"/>
      <c r="R33" s="5"/>
      <c r="S33" s="5"/>
      <c r="T33" s="5"/>
      <c r="U33" s="5"/>
      <c r="V33" s="5"/>
      <c r="W33" s="5"/>
      <c r="X33" s="5"/>
      <c r="Y33" s="5"/>
      <c r="Z33" s="5"/>
      <c r="AA33" s="5"/>
      <c r="AB33" s="5"/>
      <c r="AC33" s="5"/>
      <c r="AD33" s="5"/>
      <c r="AE33" s="5"/>
    </row>
    <row r="34" spans="1:98">
      <c r="A34" s="5"/>
      <c r="B34" s="34"/>
      <c r="C34" s="34"/>
      <c r="D34" s="34"/>
      <c r="E34" s="34"/>
      <c r="F34" s="34"/>
      <c r="G34" s="34"/>
      <c r="H34" s="34"/>
      <c r="I34" s="34"/>
      <c r="J34" s="34"/>
      <c r="K34" s="34"/>
      <c r="L34" s="34"/>
      <c r="M34" s="35" t="s">
        <v>224</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row>
    <row r="35" spans="1:98">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row>
    <row r="36" spans="1:98">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row>
    <row r="37" spans="1:98">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row>
    <row r="38" spans="1:98">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row>
    <row r="39" spans="1:98">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row>
    <row r="40" spans="1:98">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row>
    <row r="41" spans="1:98">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row>
    <row r="42" spans="1:98">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row>
    <row r="43" spans="1:98">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row>
    <row r="44" spans="1:98">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row>
    <row r="45" spans="1:98">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row>
    <row r="46" spans="1:98">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row>
    <row r="47" spans="1:98">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row>
    <row r="48" spans="1:98">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row>
    <row r="49" spans="1:98">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row>
    <row r="50" spans="1:98">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row>
    <row r="51" spans="1:98">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row>
    <row r="52" spans="1:98">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row>
    <row r="53" spans="1:98">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row>
    <row r="54" spans="1:98">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row>
    <row r="55" spans="1:98">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row>
    <row r="56" spans="1:98">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row>
    <row r="57" spans="1:98">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row>
    <row r="58" spans="1:98">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row>
    <row r="59" spans="1:98">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row>
    <row r="60" spans="1:98">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row>
    <row r="61" spans="1:98">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row>
    <row r="62" spans="1:98">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row>
    <row r="63" spans="1:98">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row>
    <row r="64" spans="1:98">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row>
    <row r="65" spans="1:98">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row>
    <row r="66" spans="1:98">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row>
    <row r="67" spans="1:98">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row>
    <row r="68" spans="1:98">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row>
    <row r="69" spans="1:98">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row>
    <row r="70" spans="1:98">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row>
    <row r="71" spans="1:98">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row>
    <row r="72" spans="1:98">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row>
    <row r="73" spans="1:98">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row>
    <row r="74" spans="1:98">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row>
    <row r="75" spans="1:98">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row>
    <row r="76" spans="1:98">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row>
    <row r="77" spans="1:98">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row>
    <row r="78" spans="1:98">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row>
    <row r="79" spans="1:98">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row>
    <row r="80" spans="1:98">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row>
    <row r="81" spans="1:98">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row>
    <row r="82" spans="1:98">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row>
    <row r="83" spans="1:98">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row>
    <row r="84" spans="1:98">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row>
    <row r="85" spans="1:98">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row>
    <row r="86" spans="1:98">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row>
    <row r="87" spans="1:98">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row>
    <row r="88" spans="1:98">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row>
    <row r="89" spans="1:98">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row>
    <row r="90" spans="1:98">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row>
    <row r="91" spans="1:98">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row>
    <row r="92" spans="1:98">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row>
    <row r="93" spans="1:98">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row>
    <row r="94" spans="1:98">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row>
    <row r="95" spans="1:98">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row>
    <row r="96" spans="1:98">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row>
    <row r="97" spans="1:98">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row>
    <row r="98" spans="1:98">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row>
    <row r="99" spans="1:98">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row>
    <row r="100" spans="1:98">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row>
    <row r="101" spans="1:98">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row>
    <row r="102" spans="1:98">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row>
    <row r="103" spans="1:98">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row>
    <row r="104" spans="1:98">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row>
    <row r="105" spans="1:98">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row>
    <row r="106" spans="1:98">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row>
    <row r="107" spans="1:98">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row>
    <row r="108" spans="1:9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row>
    <row r="109" spans="1:98">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row>
    <row r="110" spans="1:98">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row>
    <row r="111" spans="1:98">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row>
    <row r="112" spans="1:98">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row>
    <row r="113" spans="1:98">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row>
    <row r="114" spans="1:98">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row>
    <row r="115" spans="1:98">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row>
    <row r="116" spans="1:98">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row>
    <row r="117" spans="1:98">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row>
    <row r="118" spans="1:9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row>
    <row r="119" spans="1:98">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row>
    <row r="120" spans="1:98">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row>
    <row r="121" spans="1:98">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row>
    <row r="122" spans="1:98">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row>
    <row r="123" spans="1:98">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row>
    <row r="124" spans="1:98">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row>
    <row r="125" spans="1:98">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row>
    <row r="126" spans="1:98">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row>
    <row r="127" spans="1:98">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row>
    <row r="128" spans="1:9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row>
    <row r="129" spans="1:98">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row>
    <row r="130" spans="1:98">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row>
    <row r="131" spans="1:98">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row>
    <row r="132" spans="1:98">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row>
    <row r="133" spans="1:98">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row>
    <row r="134" spans="1:98">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row>
    <row r="135" spans="1:98">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row>
    <row r="136" spans="1:98">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row>
    <row r="137" spans="1:98">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row>
    <row r="138" spans="1:9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row>
    <row r="139" spans="1:98">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row>
    <row r="140" spans="1:98">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row>
    <row r="141" spans="1:98">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row>
    <row r="142" spans="1:98">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row>
    <row r="143" spans="1:98">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row>
    <row r="144" spans="1:98">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row>
    <row r="145" spans="1:98">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row>
    <row r="146" spans="1:98">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row>
    <row r="147" spans="1:98">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row>
    <row r="148" spans="1:9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row>
    <row r="149" spans="1:98">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row>
    <row r="150" spans="1:98">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row>
    <row r="151" spans="1:98">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row>
    <row r="152" spans="1:98">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row>
    <row r="153" spans="1:98">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row>
    <row r="154" spans="1:98">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row>
    <row r="155" spans="1:98">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row>
    <row r="156" spans="1:98">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row>
    <row r="157" spans="1:98">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row>
    <row r="158" spans="1:98">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row>
    <row r="159" spans="1:98">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row>
    <row r="160" spans="1:98">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row>
    <row r="161" spans="2:98">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row>
    <row r="162" spans="2:98">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row>
    <row r="163" spans="2:98">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row>
    <row r="164" spans="2:98">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row>
    <row r="165" spans="2:98">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row>
    <row r="166" spans="2:98">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row>
    <row r="167" spans="2:98">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row>
    <row r="168" spans="2:98">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row>
    <row r="169" spans="2:98">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row>
    <row r="170" spans="2:98">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row>
    <row r="171" spans="2:98">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row>
    <row r="172" spans="2:98">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row>
    <row r="173" spans="2:98">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row>
    <row r="174" spans="2:98">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row>
    <row r="175" spans="2:98">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row>
    <row r="176" spans="2:98">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row>
    <row r="177" spans="2:98">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row>
    <row r="178" spans="2:98">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row>
    <row r="179" spans="2:98">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row>
    <row r="180" spans="2:98">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row>
    <row r="181" spans="2:98">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row>
    <row r="182" spans="2:98">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row>
    <row r="183" spans="2:98">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row>
    <row r="184" spans="2:98">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row>
    <row r="185" spans="2:98">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row>
    <row r="186" spans="2:98">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row>
    <row r="187" spans="2:98">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row>
    <row r="188" spans="2:98">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row>
    <row r="189" spans="2:98">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row>
    <row r="190" spans="2:98">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row>
    <row r="191" spans="2:98">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row>
    <row r="192" spans="2:98">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row>
    <row r="193" spans="2:98">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row>
    <row r="194" spans="2:98">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row>
    <row r="195" spans="2:98">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row>
    <row r="196" spans="2:98">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row>
    <row r="197" spans="2:98">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row>
    <row r="198" spans="2:98">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row>
    <row r="199" spans="2:98">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row>
    <row r="200" spans="2:98">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row>
    <row r="201" spans="2:98">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row>
    <row r="202" spans="2:98">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row>
    <row r="203" spans="2:98">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row>
    <row r="204" spans="2:98">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row>
    <row r="205" spans="2:98">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row>
    <row r="206" spans="2:98">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row>
    <row r="207" spans="2:98">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row>
    <row r="208" spans="2:98">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row>
    <row r="209" spans="2:98">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row>
    <row r="210" spans="2:98">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row>
    <row r="211" spans="2:98">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row>
    <row r="212" spans="2:98">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row>
    <row r="213" spans="2:98">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row>
    <row r="214" spans="2:98">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row>
    <row r="215" spans="2:98">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row>
    <row r="216" spans="2:98">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row>
    <row r="217" spans="2:98">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row>
    <row r="218" spans="2:98">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row>
    <row r="219" spans="2:98">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row>
    <row r="220" spans="2:98">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row>
    <row r="221" spans="2:98">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row>
    <row r="222" spans="2:98">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row>
    <row r="223" spans="2:98">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row>
    <row r="224" spans="2:98">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row>
    <row r="225" spans="2:98">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row>
    <row r="226" spans="2:98">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row>
    <row r="227" spans="2:98">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row>
    <row r="228" spans="2:98">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row>
    <row r="229" spans="2:98">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row>
    <row r="230" spans="2:98">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row>
    <row r="231" spans="2:98">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row>
    <row r="232" spans="2:98">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row>
    <row r="233" spans="2:98">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row>
    <row r="234" spans="2:98">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row>
    <row r="235" spans="2:98">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row>
    <row r="236" spans="2:98">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row>
    <row r="237" spans="2:98">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row>
    <row r="238" spans="2:98">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row>
    <row r="239" spans="2:98">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row>
    <row r="240" spans="2:98">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row>
    <row r="241" spans="2:98">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row>
    <row r="242" spans="2:98">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row>
    <row r="243" spans="2:98">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row>
    <row r="244" spans="2:98">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row>
    <row r="245" spans="2:98">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row>
    <row r="246" spans="2:98">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row>
    <row r="247" spans="2:98">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row>
    <row r="248" spans="2:98">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row>
    <row r="249" spans="2:98">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row>
    <row r="250" spans="2:98">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row>
    <row r="251" spans="2:98">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row>
    <row r="252" spans="2:98">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row>
    <row r="253" spans="2:98">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row>
    <row r="254" spans="2:98">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row>
    <row r="255" spans="2:98">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row>
    <row r="256" spans="2:98">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row>
    <row r="257" spans="2:98">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row>
    <row r="258" spans="2:98">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row>
    <row r="259" spans="2:98">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row>
    <row r="260" spans="2:98">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row>
    <row r="261" spans="2:98">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row>
    <row r="262" spans="2:98">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row>
    <row r="263" spans="2:98">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row>
    <row r="264" spans="2:98">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row>
    <row r="265" spans="2:98">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row>
    <row r="266" spans="2:98">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row>
    <row r="267" spans="2:98">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row>
    <row r="268" spans="2:98">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row>
    <row r="269" spans="2:98">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row>
    <row r="270" spans="2:98">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row>
    <row r="271" spans="2:98">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row>
    <row r="272" spans="2:98">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row>
    <row r="273" spans="2:98">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row>
    <row r="274" spans="2:98">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row>
    <row r="275" spans="2:98">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row>
    <row r="276" spans="2:98">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row>
    <row r="277" spans="2:98">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row>
    <row r="278" spans="2:98">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row>
    <row r="279" spans="2:98">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row>
    <row r="280" spans="2:98">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row>
    <row r="281" spans="2:98">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row>
    <row r="282" spans="2:98">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row>
    <row r="283" spans="2:98">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row>
    <row r="284" spans="2:98">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row>
    <row r="285" spans="2:98">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row>
    <row r="286" spans="2:98">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row>
    <row r="287" spans="2:98">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row>
    <row r="288" spans="2:98">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row>
    <row r="289" spans="2:98">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row>
    <row r="290" spans="2:98">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row>
    <row r="291" spans="2:98">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row>
    <row r="292" spans="2:98">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row>
    <row r="293" spans="2:98">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row>
    <row r="294" spans="2:98">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row>
    <row r="295" spans="2:98">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row>
    <row r="296" spans="2:98">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row>
    <row r="297" spans="2:98">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row>
    <row r="298" spans="2:98">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row>
    <row r="299" spans="2:98">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row>
    <row r="300" spans="2:98">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row>
    <row r="301" spans="2:98">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row>
    <row r="302" spans="2:98">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row>
    <row r="303" spans="2:98">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row>
    <row r="304" spans="2:98">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row>
    <row r="305" spans="2:98">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row>
    <row r="306" spans="2:98">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row>
    <row r="307" spans="2:98">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row>
    <row r="308" spans="2:98">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row>
    <row r="309" spans="2:98">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row>
    <row r="310" spans="2:98">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row>
    <row r="311" spans="2:98">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row>
    <row r="312" spans="2:98">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row>
    <row r="313" spans="2:98">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row>
    <row r="314" spans="2:98">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row>
    <row r="315" spans="2:98">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row>
    <row r="316" spans="2:98">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row>
    <row r="317" spans="2:98">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row>
    <row r="318" spans="2:98">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row>
    <row r="319" spans="2:98">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row>
    <row r="320" spans="2:98">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row>
    <row r="321" spans="2:98">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row>
    <row r="322" spans="2:98">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row>
    <row r="323" spans="2:98">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row>
    <row r="324" spans="2:98">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row>
    <row r="325" spans="2:98">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row>
    <row r="326" spans="2:98">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row>
    <row r="327" spans="2:98">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row>
    <row r="328" spans="2:98">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row>
    <row r="329" spans="2:98">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row>
    <row r="330" spans="2:98">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row>
    <row r="331" spans="2:98">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row>
    <row r="332" spans="2:98">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row>
    <row r="333" spans="2:98">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row>
    <row r="334" spans="2:98">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row>
    <row r="335" spans="2:98">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row>
    <row r="336" spans="2:98">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row>
    <row r="337" spans="2:98">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row>
    <row r="338" spans="2:98">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row>
    <row r="339" spans="2:98">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row>
    <row r="340" spans="2:98">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row>
    <row r="341" spans="2:98">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row>
    <row r="342" spans="2:98">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row>
    <row r="343" spans="2:98">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row>
    <row r="344" spans="2:98">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row>
    <row r="345" spans="2:98">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row>
    <row r="346" spans="2:98">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row>
    <row r="347" spans="2:98">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row>
    <row r="348" spans="2:98">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row>
    <row r="349" spans="2:98">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row>
    <row r="350" spans="2:98">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row>
    <row r="351" spans="2:98">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row>
    <row r="352" spans="2:98">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row>
    <row r="353" spans="2:98">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row>
    <row r="354" spans="2:98">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row>
    <row r="355" spans="2:98">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row>
    <row r="356" spans="2:98">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row>
    <row r="357" spans="2:98">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row>
    <row r="358" spans="2:98">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row>
    <row r="359" spans="2:98">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row>
    <row r="360" spans="2:98">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row>
    <row r="361" spans="2:98">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row>
    <row r="362" spans="2:98">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row>
    <row r="363" spans="2:98">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row>
    <row r="364" spans="2:98">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row>
    <row r="365" spans="2:98">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row>
    <row r="366" spans="2:98">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row>
    <row r="367" spans="2:98">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row>
    <row r="368" spans="2:98">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row>
    <row r="369" spans="2:98">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row>
    <row r="370" spans="2:98">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row>
    <row r="371" spans="2:98">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row>
    <row r="372" spans="2:98">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row>
    <row r="373" spans="2:98">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row>
    <row r="374" spans="2:98">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row>
    <row r="375" spans="2:98">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row>
    <row r="376" spans="2:98">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row>
    <row r="377" spans="2:98">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row>
    <row r="378" spans="2:98">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row>
    <row r="379" spans="2:98">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row>
    <row r="380" spans="2:98">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row>
    <row r="381" spans="2:98">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row>
    <row r="382" spans="2:98">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row>
    <row r="383" spans="2:98">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row>
    <row r="384" spans="2:98">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row>
    <row r="385" spans="2:98">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row>
    <row r="386" spans="2:98">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row>
    <row r="387" spans="2:98">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row>
    <row r="388" spans="2:98">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row>
    <row r="389" spans="2:98">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row>
    <row r="390" spans="2:98">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row>
    <row r="391" spans="2:98">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row>
    <row r="392" spans="2:98">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row>
    <row r="393" spans="2:98">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row>
    <row r="394" spans="2:98">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row>
    <row r="395" spans="2:98">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row>
    <row r="396" spans="2:98">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row>
    <row r="397" spans="2:98">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row>
    <row r="398" spans="2:98">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row>
    <row r="399" spans="2:98">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row>
    <row r="400" spans="2:98">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row>
    <row r="401" spans="2:98">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row>
    <row r="402" spans="2:98">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row>
    <row r="403" spans="2:98">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row>
    <row r="404" spans="2:98">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row>
    <row r="405" spans="2:98">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row>
    <row r="406" spans="2:98">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row>
    <row r="407" spans="2:98">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row>
    <row r="408" spans="2:98">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row>
    <row r="409" spans="2:98">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row>
    <row r="410" spans="2:98">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row>
    <row r="411" spans="2:98">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row>
    <row r="412" spans="2:98">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row>
    <row r="413" spans="2:98">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row>
    <row r="414" spans="2:98">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row>
    <row r="415" spans="2:98">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row>
    <row r="416" spans="2:98">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row>
    <row r="417" spans="2:98">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row>
    <row r="418" spans="2:98">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row>
    <row r="419" spans="2:98">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row>
    <row r="420" spans="2:98">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row>
    <row r="421" spans="2:98">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row>
    <row r="422" spans="2:98">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row>
    <row r="423" spans="2:98">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row>
    <row r="424" spans="2:98">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row>
    <row r="425" spans="2:98">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row>
    <row r="426" spans="2:98">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row>
    <row r="427" spans="2:98">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row>
    <row r="428" spans="2:98">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row>
    <row r="429" spans="2:98">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row>
    <row r="430" spans="2:98">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row>
    <row r="431" spans="2:98">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row>
    <row r="432" spans="2:98">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row>
    <row r="433" spans="2:98">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row>
    <row r="434" spans="2:98">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row>
    <row r="435" spans="2:98">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row>
    <row r="436" spans="2:98">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row>
    <row r="437" spans="2:98">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row>
    <row r="438" spans="2:98">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row>
    <row r="439" spans="2:98">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row>
    <row r="440" spans="2:98">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row>
    <row r="441" spans="2:98">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row>
    <row r="442" spans="2:98">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row>
    <row r="443" spans="2:98">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row>
    <row r="444" spans="2:98">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row>
    <row r="445" spans="2:98">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row>
    <row r="446" spans="2:98">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row>
    <row r="447" spans="2:98">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row>
    <row r="448" spans="2:98">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row>
    <row r="449" spans="2:98">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row>
    <row r="450" spans="2:98">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row>
    <row r="451" spans="2:98">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row>
    <row r="452" spans="2:98">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row>
    <row r="453" spans="2:98">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row>
    <row r="454" spans="2:98">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row>
    <row r="455" spans="2:98">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row>
    <row r="456" spans="2:98">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row>
    <row r="457" spans="2:98">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row>
    <row r="458" spans="2:98">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row>
    <row r="459" spans="2:98">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row>
    <row r="460" spans="2:98">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row>
    <row r="461" spans="2:98">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row>
    <row r="462" spans="2:98">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row>
    <row r="463" spans="2:98">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row>
    <row r="464" spans="2:98">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row>
    <row r="465" spans="2:98">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row>
    <row r="466" spans="2:98">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row>
    <row r="467" spans="2:98">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row>
    <row r="468" spans="2:98">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row>
    <row r="469" spans="2:98">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row>
    <row r="470" spans="2:98">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row>
    <row r="471" spans="2:98">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row>
    <row r="472" spans="2:98">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row>
    <row r="473" spans="2:98">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row>
    <row r="474" spans="2:98">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row>
    <row r="475" spans="2:98">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row>
    <row r="476" spans="2:98">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row>
    <row r="477" spans="2:98">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row>
    <row r="478" spans="2:98">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row>
    <row r="479" spans="2:98">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row>
    <row r="480" spans="2:98">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row>
    <row r="481" spans="2:98">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row>
    <row r="482" spans="2:98">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row>
    <row r="483" spans="2:98">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row>
    <row r="484" spans="2:98">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row>
    <row r="485" spans="2:98">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row>
    <row r="486" spans="2:98">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row>
    <row r="487" spans="2:98">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row>
    <row r="488" spans="2:98">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row>
    <row r="489" spans="2:98">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row>
    <row r="490" spans="2:98">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row>
    <row r="491" spans="2:98">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row>
    <row r="492" spans="2:98">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row>
    <row r="493" spans="2:98">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row>
    <row r="494" spans="2:98">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row>
    <row r="495" spans="2:98">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row>
    <row r="496" spans="2:98">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row>
    <row r="497" spans="2:98">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row>
    <row r="498" spans="2:98">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row>
    <row r="499" spans="2:98">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row>
    <row r="500" spans="2:98">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row>
    <row r="501" spans="2:98">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row>
    <row r="502" spans="2:98">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row>
    <row r="503" spans="2:98">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row>
    <row r="504" spans="2:98">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row>
    <row r="505" spans="2:98">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row>
    <row r="506" spans="2:98">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row>
    <row r="507" spans="2:98">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row>
    <row r="508" spans="2:98">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row>
    <row r="509" spans="2:98">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row>
    <row r="510" spans="2:98">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row>
    <row r="511" spans="2:98">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row>
    <row r="512" spans="2:98">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row>
    <row r="513" spans="2:98">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row>
    <row r="514" spans="2:98">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row>
    <row r="515" spans="2:98">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row>
    <row r="516" spans="2:98">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row>
    <row r="517" spans="2:98">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row>
    <row r="518" spans="2:98">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row>
    <row r="519" spans="2:98">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row>
    <row r="520" spans="2:98">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row>
    <row r="521" spans="2:98">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row>
    <row r="522" spans="2:98">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row>
    <row r="523" spans="2:98">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row>
    <row r="524" spans="2:98">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row>
    <row r="525" spans="2:98">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row>
    <row r="526" spans="2:98">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row>
    <row r="527" spans="2:98">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row>
    <row r="528" spans="2:98">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row>
    <row r="529" spans="2:98">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row>
    <row r="530" spans="2:98">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row>
    <row r="531" spans="2:98">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row>
    <row r="532" spans="2:98">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row>
    <row r="533" spans="2:98">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row>
    <row r="534" spans="2:98">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row>
    <row r="535" spans="2:98">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row>
    <row r="536" spans="2:98">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row>
    <row r="537" spans="2:98">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row>
    <row r="538" spans="2:98">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row>
    <row r="539" spans="2:98">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row>
    <row r="540" spans="2:98">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row>
    <row r="541" spans="2:98">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row>
    <row r="542" spans="2:98">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row>
    <row r="543" spans="2:98">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row>
    <row r="544" spans="2:98">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row>
    <row r="545" spans="2:98">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row>
    <row r="546" spans="2:98">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row>
    <row r="547" spans="2:98">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row>
    <row r="548" spans="2:98">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row>
    <row r="549" spans="2:98">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row>
    <row r="550" spans="2:98">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row>
    <row r="551" spans="2:98">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row>
    <row r="552" spans="2:98">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row>
    <row r="553" spans="2:98">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row>
    <row r="554" spans="2:98">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row>
    <row r="555" spans="2:98">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row>
    <row r="556" spans="2:98">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row>
    <row r="557" spans="2:98">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row>
    <row r="558" spans="2:98">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row>
    <row r="559" spans="2:98">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row>
    <row r="560" spans="2:98">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row>
    <row r="561" spans="2:98">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row>
    <row r="562" spans="2:98">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row>
    <row r="563" spans="2:98">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row>
    <row r="564" spans="2:98">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row>
    <row r="565" spans="2:98">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row>
    <row r="566" spans="2:98">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row>
    <row r="567" spans="2:98">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row>
    <row r="568" spans="2:98">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row>
    <row r="569" spans="2:98">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row>
    <row r="570" spans="2:98">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row>
    <row r="571" spans="2:98">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row>
    <row r="572" spans="2:98">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row>
    <row r="573" spans="2:98">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row>
    <row r="574" spans="2:98">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row>
    <row r="575" spans="2:98">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row>
    <row r="576" spans="2:98">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row>
    <row r="577" spans="2:98">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row>
    <row r="578" spans="2:98">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row>
    <row r="579" spans="2:98">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row>
    <row r="580" spans="2:98">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row>
    <row r="581" spans="2:98">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row>
    <row r="582" spans="2:98">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row>
    <row r="583" spans="2:98">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row>
    <row r="584" spans="2:98">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row>
    <row r="585" spans="2:98">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row>
    <row r="586" spans="2:98">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row>
    <row r="587" spans="2:98">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row>
    <row r="588" spans="2:98">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row>
    <row r="589" spans="2:98">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row>
    <row r="590" spans="2:98">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row>
    <row r="591" spans="2:98">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row>
    <row r="592" spans="2:98">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row>
    <row r="593" spans="2:98">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row>
    <row r="594" spans="2:98">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row>
    <row r="595" spans="2:98">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row>
    <row r="596" spans="2:98">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row>
    <row r="597" spans="2:98">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row>
    <row r="598" spans="2:98">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row>
    <row r="599" spans="2:98">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row>
    <row r="600" spans="2:98">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row>
    <row r="601" spans="2:98">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row>
    <row r="602" spans="2:98">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row>
    <row r="603" spans="2:98">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row>
    <row r="604" spans="2:98">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row>
    <row r="605" spans="2:98">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row>
    <row r="606" spans="2:98">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row>
    <row r="607" spans="2:98">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row>
    <row r="608" spans="2:98">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row>
    <row r="609" spans="2:98">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row>
    <row r="610" spans="2:98">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row>
    <row r="611" spans="2:98">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row>
    <row r="612" spans="2:98">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row>
    <row r="613" spans="2:98">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row>
    <row r="614" spans="2:98">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row>
    <row r="615" spans="2:98">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row>
    <row r="616" spans="2:98">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row>
    <row r="617" spans="2:98">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row>
    <row r="618" spans="2:98">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row>
    <row r="619" spans="2:98">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row>
    <row r="620" spans="2:98">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row>
    <row r="621" spans="2:98">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row>
    <row r="622" spans="2:98">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row>
    <row r="623" spans="2:98">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row>
    <row r="624" spans="2:98">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row>
    <row r="625" spans="2:98">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row>
    <row r="626" spans="2:98">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row>
    <row r="627" spans="2:98">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row>
    <row r="628" spans="2:98">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row>
    <row r="629" spans="2:98">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row>
    <row r="630" spans="2:98">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row>
    <row r="631" spans="2:98">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row>
    <row r="632" spans="2:98">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row>
    <row r="633" spans="2:98">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row>
    <row r="634" spans="2:98">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row>
    <row r="635" spans="2:98">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row>
    <row r="636" spans="2:98">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row>
    <row r="637" spans="2:98">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row>
    <row r="638" spans="2:98">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row>
    <row r="639" spans="2:98">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row>
    <row r="640" spans="2:98">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row>
    <row r="641" spans="2:98">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row>
    <row r="642" spans="2:98">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row>
    <row r="643" spans="2:98">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row>
    <row r="644" spans="2:98">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row>
    <row r="645" spans="2:98">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row>
    <row r="646" spans="2:98">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row>
    <row r="647" spans="2:98">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row>
    <row r="648" spans="2:98">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row>
    <row r="649" spans="2:98">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row>
    <row r="650" spans="2:98">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row>
    <row r="651" spans="2:98">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row>
    <row r="652" spans="2:98">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row>
    <row r="653" spans="2:98">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row>
    <row r="654" spans="2:98">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row>
    <row r="655" spans="2:98">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row>
    <row r="656" spans="2:98">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row>
    <row r="657" spans="2:98">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row>
    <row r="658" spans="2:98">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row>
    <row r="659" spans="2:98">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row>
    <row r="660" spans="2:98">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row>
    <row r="661" spans="2:98">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row>
    <row r="662" spans="2:98">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row>
    <row r="663" spans="2:98">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row>
    <row r="664" spans="2:98">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row>
    <row r="665" spans="2:98">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row>
    <row r="666" spans="2:98">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row>
    <row r="667" spans="2:98">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row>
    <row r="668" spans="2:98">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row>
    <row r="669" spans="2:98">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row>
    <row r="670" spans="2:98">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row>
    <row r="671" spans="2:98">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row>
    <row r="672" spans="2:98">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row>
    <row r="673" spans="2:98">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row>
    <row r="674" spans="2:98">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row>
    <row r="675" spans="2:98">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row>
    <row r="676" spans="2:98">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row>
    <row r="677" spans="2:98">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row>
    <row r="678" spans="2:98">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row>
    <row r="679" spans="2:98">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row>
    <row r="680" spans="2:98">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row>
    <row r="681" spans="2:98">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row>
    <row r="682" spans="2:98">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row>
    <row r="683" spans="2:98">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row>
    <row r="684" spans="2:98">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row>
    <row r="685" spans="2:98">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row>
    <row r="686" spans="2:98">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row>
    <row r="687" spans="2:98">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row>
    <row r="688" spans="2:98">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row>
    <row r="689" spans="2:98">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row>
    <row r="690" spans="2:98">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row>
    <row r="691" spans="2:98">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row>
    <row r="692" spans="2:98">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row>
    <row r="693" spans="2:98">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row>
    <row r="694" spans="2:98">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row>
    <row r="695" spans="2:98">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row>
    <row r="696" spans="2:98">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row>
    <row r="697" spans="2:98">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row>
    <row r="698" spans="2:98">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row>
    <row r="699" spans="2:98">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row>
    <row r="700" spans="2:98">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row>
    <row r="701" spans="2:98">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row>
    <row r="702" spans="2:98">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row>
    <row r="703" spans="2:98">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row>
    <row r="704" spans="2:98">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row>
    <row r="705" spans="2:98">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row>
    <row r="706" spans="2:98">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row>
    <row r="707" spans="2:98">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row>
    <row r="708" spans="2:98">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row>
    <row r="709" spans="2:98">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row>
    <row r="710" spans="2:98">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row>
    <row r="711" spans="2:98">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row>
    <row r="712" spans="2:98">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row>
    <row r="713" spans="2:98">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row>
    <row r="714" spans="2:98">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row>
    <row r="715" spans="2:98">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row>
    <row r="716" spans="2:98">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row>
    <row r="717" spans="2:98">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row>
    <row r="718" spans="2:98">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row>
    <row r="719" spans="2:98">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row>
    <row r="720" spans="2:98">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row>
    <row r="721" spans="2:98">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row>
    <row r="722" spans="2:98">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row>
    <row r="723" spans="2:98">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row>
    <row r="724" spans="2:98">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row>
    <row r="725" spans="2:98">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row>
    <row r="726" spans="2:98">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row>
    <row r="727" spans="2:98">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row>
    <row r="728" spans="2:98">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row>
    <row r="729" spans="2:98">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row>
    <row r="730" spans="2:98">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row>
    <row r="731" spans="2:98">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row>
    <row r="732" spans="2:98">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row>
    <row r="733" spans="2:98">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row>
    <row r="734" spans="2:98">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row>
    <row r="735" spans="2:98">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row>
    <row r="736" spans="2:98">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row>
    <row r="737" spans="2:98">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row>
    <row r="738" spans="2:98">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row>
    <row r="739" spans="2:98">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row>
    <row r="740" spans="2:98">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row>
    <row r="741" spans="2:98">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row>
    <row r="742" spans="2:98">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row>
    <row r="743" spans="2:98">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row>
    <row r="744" spans="2:98">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row>
    <row r="745" spans="2:98">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row>
    <row r="746" spans="2:98">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row>
    <row r="747" spans="2:98">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row>
    <row r="748" spans="2:98">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row>
    <row r="749" spans="2:98">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row>
    <row r="750" spans="2:98">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row>
    <row r="751" spans="2:98">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row>
    <row r="752" spans="2:98">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row>
    <row r="753" spans="2:98">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row>
    <row r="754" spans="2:98">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row>
    <row r="755" spans="2:98">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row>
    <row r="756" spans="2:98">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row>
    <row r="757" spans="2:98">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row>
    <row r="758" spans="2:98">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row>
    <row r="759" spans="2:98">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row>
    <row r="760" spans="2:98">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row>
    <row r="761" spans="2:98">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row>
    <row r="762" spans="2:98">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row>
    <row r="763" spans="2:98">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row>
    <row r="764" spans="2:98">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row>
    <row r="765" spans="2:98">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row>
    <row r="766" spans="2:98">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row>
    <row r="767" spans="2:98">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row>
    <row r="768" spans="2:98">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row>
    <row r="769" spans="2:98">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row>
    <row r="770" spans="2:98">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row>
    <row r="771" spans="2:98">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row>
    <row r="772" spans="2:98">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row>
    <row r="773" spans="2:98">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row>
    <row r="774" spans="2:98">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row>
    <row r="775" spans="2:98">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row>
    <row r="776" spans="2:98">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row>
    <row r="777" spans="2:98">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row>
    <row r="778" spans="2:98">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row>
    <row r="779" spans="2:98">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row>
    <row r="780" spans="2:98">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row>
    <row r="781" spans="2:98">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row>
    <row r="782" spans="2:98">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row>
    <row r="783" spans="2:98">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row>
    <row r="784" spans="2:98">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row>
    <row r="785" spans="2:98">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row>
    <row r="786" spans="2:98">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row>
    <row r="787" spans="2:98">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row>
    <row r="788" spans="2:98">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row>
    <row r="789" spans="2:98">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row>
    <row r="790" spans="2:98">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row>
    <row r="791" spans="2:98">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row>
    <row r="792" spans="2:98">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row>
    <row r="793" spans="2:98">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row>
    <row r="794" spans="2:98">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row>
    <row r="795" spans="2:98">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row>
    <row r="796" spans="2:98">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row>
    <row r="797" spans="2:98">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row>
    <row r="798" spans="2:98">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row>
    <row r="799" spans="2:98">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row>
    <row r="800" spans="2:98">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row>
    <row r="801" spans="2:98">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row>
    <row r="802" spans="2:98">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row>
    <row r="803" spans="2:98">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row>
    <row r="804" spans="2:98">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row>
    <row r="805" spans="2:98">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row>
    <row r="806" spans="2:98">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row>
    <row r="807" spans="2:98">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row>
    <row r="808" spans="2:98">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row>
    <row r="809" spans="2:98">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row>
    <row r="810" spans="2:98">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row>
    <row r="811" spans="2:98">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row>
    <row r="812" spans="2:98">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row>
    <row r="813" spans="2:98">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row>
    <row r="814" spans="2:98">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row>
    <row r="815" spans="2:98">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row>
    <row r="816" spans="2:98">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row>
    <row r="817" spans="2:98">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row>
    <row r="818" spans="2:98">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row>
    <row r="819" spans="2:98">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row>
    <row r="820" spans="2:98">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row>
    <row r="821" spans="2:98">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row>
    <row r="822" spans="2:98">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row>
    <row r="823" spans="2:98">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row>
    <row r="824" spans="2:98">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row>
    <row r="825" spans="2:98">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row>
    <row r="826" spans="2:98">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row>
    <row r="827" spans="2:98">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row>
    <row r="828" spans="2:98">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row>
    <row r="829" spans="2:98">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row>
    <row r="830" spans="2:98">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row>
    <row r="831" spans="2:98">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row>
    <row r="832" spans="2:98">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row>
    <row r="833" spans="2:98">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row>
    <row r="834" spans="2:98">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row>
    <row r="835" spans="2:98">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row>
    <row r="836" spans="2:98">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row>
    <row r="837" spans="2:98">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row>
    <row r="838" spans="2:98">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row>
    <row r="839" spans="2:98">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row>
    <row r="840" spans="2:98">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row>
    <row r="841" spans="2:98">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row>
    <row r="842" spans="2:98">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row>
    <row r="843" spans="2:98">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row>
    <row r="844" spans="2:98">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row>
    <row r="845" spans="2:98">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row>
    <row r="846" spans="2:98">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row>
    <row r="847" spans="2:98">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row>
    <row r="848" spans="2:98">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row>
    <row r="849" spans="2:98">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row>
    <row r="850" spans="2:98">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row>
    <row r="851" spans="2:98">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row>
    <row r="852" spans="2:98">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row>
    <row r="853" spans="2:98">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row>
    <row r="854" spans="2:98">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row>
    <row r="855" spans="2:98">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row>
    <row r="856" spans="2:98">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row>
    <row r="857" spans="2:98">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row>
    <row r="858" spans="2:98">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row>
    <row r="859" spans="2:98">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row>
    <row r="860" spans="2:98">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row>
    <row r="861" spans="2:98">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row>
    <row r="862" spans="2:98">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row>
    <row r="863" spans="2:98">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row>
    <row r="864" spans="2:98">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row>
    <row r="865" spans="2:98">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row>
    <row r="866" spans="2:98">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row>
    <row r="867" spans="2:98">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row>
    <row r="868" spans="2:98">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row>
    <row r="869" spans="2:98">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row>
    <row r="870" spans="2:98">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row>
    <row r="871" spans="2:98">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row>
    <row r="872" spans="2:98">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row>
    <row r="873" spans="2:98">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row>
    <row r="874" spans="2:98">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row>
    <row r="875" spans="2:98">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row>
    <row r="876" spans="2:98">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row>
    <row r="877" spans="2:98">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row>
    <row r="878" spans="2:98">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row>
    <row r="879" spans="2:98">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row>
    <row r="880" spans="2:98">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row>
    <row r="881" spans="2:98">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row>
    <row r="882" spans="2:98">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row>
    <row r="883" spans="2:98">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row>
    <row r="884" spans="2:98">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row>
    <row r="885" spans="2:98">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row>
    <row r="886" spans="2:98">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row>
    <row r="887" spans="2:98">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row>
    <row r="888" spans="2:98">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row>
    <row r="889" spans="2:98">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row>
    <row r="890" spans="2:98">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row>
    <row r="891" spans="2:98">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row>
    <row r="892" spans="2:98">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row>
    <row r="893" spans="2:98">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row>
    <row r="894" spans="2:98">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row>
    <row r="895" spans="2:98">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row>
    <row r="896" spans="2:98">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row>
    <row r="897" spans="2:98">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row>
    <row r="898" spans="2:98">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row>
    <row r="899" spans="2:98">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row>
    <row r="900" spans="2:98">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row>
    <row r="901" spans="2:98">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row>
    <row r="902" spans="2:98">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row>
    <row r="903" spans="2:98">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row>
    <row r="904" spans="2:98">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row>
    <row r="905" spans="2:98">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row>
    <row r="906" spans="2:98">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row>
    <row r="907" spans="2:98">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row>
    <row r="908" spans="2:98">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row>
    <row r="909" spans="2:98">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row>
    <row r="910" spans="2:98">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row>
    <row r="911" spans="2:98">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row>
    <row r="912" spans="2:98">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row>
    <row r="913" spans="2:98">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row>
    <row r="914" spans="2:98">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row>
    <row r="915" spans="2:98">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row>
    <row r="916" spans="2:98">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row>
    <row r="917" spans="2:98">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row>
    <row r="918" spans="2:98">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row>
    <row r="919" spans="2:98">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row>
    <row r="920" spans="2:98">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row>
    <row r="921" spans="2:98">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row>
    <row r="922" spans="2:98">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row>
    <row r="923" spans="2:98">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row>
    <row r="924" spans="2:98">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row>
    <row r="925" spans="2:98">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row>
    <row r="926" spans="2:98">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row>
    <row r="927" spans="2:98">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row>
    <row r="928" spans="2:98">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row>
    <row r="929" spans="2:98">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row>
    <row r="930" spans="2:98">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row>
    <row r="931" spans="2:98">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row>
    <row r="932" spans="2:98">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row>
    <row r="933" spans="2:98">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row>
    <row r="934" spans="2:98">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row>
    <row r="935" spans="2:98">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row>
    <row r="936" spans="2:98">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row>
    <row r="937" spans="2:98">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row>
    <row r="938" spans="2:98">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row>
    <row r="939" spans="2:98">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row>
    <row r="940" spans="2:98">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row>
    <row r="941" spans="2:98">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row>
    <row r="942" spans="2:98">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row>
    <row r="943" spans="2:98">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row>
    <row r="944" spans="2:98">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row>
    <row r="945" spans="2:98">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row>
    <row r="946" spans="2:98">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row>
    <row r="947" spans="2:98">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row>
    <row r="948" spans="2:98">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row>
    <row r="949" spans="2:98">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row>
    <row r="950" spans="2:98">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row>
    <row r="951" spans="2:98">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row>
    <row r="952" spans="2:98">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row>
    <row r="953" spans="2:98">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row>
    <row r="954" spans="2:98">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row>
    <row r="955" spans="2:98">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row>
    <row r="956" spans="2:98">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row>
    <row r="957" spans="2:98">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row>
    <row r="958" spans="2:98">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row>
    <row r="959" spans="2:98">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row>
    <row r="960" spans="2:98">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row>
    <row r="961" spans="2:98">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row>
  </sheetData>
  <mergeCells count="70">
    <mergeCell ref="B2:E4"/>
    <mergeCell ref="F2:M2"/>
    <mergeCell ref="F3:G3"/>
    <mergeCell ref="H3:I3"/>
    <mergeCell ref="J3:K3"/>
    <mergeCell ref="L3:M3"/>
    <mergeCell ref="F4:G4"/>
    <mergeCell ref="H4:I4"/>
    <mergeCell ref="J4:K4"/>
    <mergeCell ref="L4:M4"/>
    <mergeCell ref="B5:G5"/>
    <mergeCell ref="H5:M5"/>
    <mergeCell ref="B6:G11"/>
    <mergeCell ref="H6:M11"/>
    <mergeCell ref="B12:G12"/>
    <mergeCell ref="H12:M12"/>
    <mergeCell ref="B13:G18"/>
    <mergeCell ref="H13:M18"/>
    <mergeCell ref="B19:D19"/>
    <mergeCell ref="E19:G19"/>
    <mergeCell ref="H19:J19"/>
    <mergeCell ref="K19:M19"/>
    <mergeCell ref="L27:M27"/>
    <mergeCell ref="E20:G25"/>
    <mergeCell ref="H20:J25"/>
    <mergeCell ref="K20:M25"/>
    <mergeCell ref="B26:E26"/>
    <mergeCell ref="F26:I26"/>
    <mergeCell ref="J26:M26"/>
    <mergeCell ref="B27:C27"/>
    <mergeCell ref="D27:E27"/>
    <mergeCell ref="F27:G27"/>
    <mergeCell ref="H27:I27"/>
    <mergeCell ref="J27:K27"/>
    <mergeCell ref="L30:M30"/>
    <mergeCell ref="L29:M29"/>
    <mergeCell ref="B28:C28"/>
    <mergeCell ref="D28:E28"/>
    <mergeCell ref="F28:G28"/>
    <mergeCell ref="H28:I28"/>
    <mergeCell ref="J28:K28"/>
    <mergeCell ref="L28:M28"/>
    <mergeCell ref="B29:C29"/>
    <mergeCell ref="D29:E29"/>
    <mergeCell ref="F29:G29"/>
    <mergeCell ref="H29:I29"/>
    <mergeCell ref="J29:K29"/>
    <mergeCell ref="F31:G31"/>
    <mergeCell ref="H31:I31"/>
    <mergeCell ref="J31:K31"/>
    <mergeCell ref="D30:E30"/>
    <mergeCell ref="F30:G30"/>
    <mergeCell ref="H30:I30"/>
    <mergeCell ref="J30:K30"/>
    <mergeCell ref="L31:M31"/>
    <mergeCell ref="B30:C30"/>
    <mergeCell ref="L33:M33"/>
    <mergeCell ref="B32:C32"/>
    <mergeCell ref="D32:E32"/>
    <mergeCell ref="F32:G32"/>
    <mergeCell ref="H32:I32"/>
    <mergeCell ref="J32:K32"/>
    <mergeCell ref="L32:M32"/>
    <mergeCell ref="B33:C33"/>
    <mergeCell ref="D33:E33"/>
    <mergeCell ref="F33:G33"/>
    <mergeCell ref="H33:I33"/>
    <mergeCell ref="J33:K33"/>
    <mergeCell ref="B31:C31"/>
    <mergeCell ref="D31:E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M1279"/>
  <sheetViews>
    <sheetView workbookViewId="0">
      <selection activeCell="D9" sqref="D9"/>
    </sheetView>
  </sheetViews>
  <sheetFormatPr defaultColWidth="9.1796875" defaultRowHeight="14.5"/>
  <cols>
    <col min="1" max="1" width="3.81640625" style="15" customWidth="1"/>
    <col min="2" max="2" width="14.54296875" style="15" customWidth="1"/>
    <col min="3" max="3" width="14.1796875" style="15" customWidth="1"/>
    <col min="4" max="4" width="15.1796875" style="15" customWidth="1"/>
    <col min="5" max="5" width="4.7265625" style="15" customWidth="1"/>
    <col min="6" max="6" width="13.54296875" style="15" customWidth="1"/>
    <col min="7" max="7" width="4.7265625" style="15" customWidth="1"/>
    <col min="8" max="8" width="13.54296875" style="15" customWidth="1"/>
    <col min="9" max="10" width="4.7265625" style="15" customWidth="1"/>
    <col min="11" max="11" width="20.453125" style="15" customWidth="1"/>
    <col min="12" max="12" width="16.1796875" style="15" customWidth="1"/>
    <col min="13" max="13" width="14.81640625" style="15" customWidth="1"/>
    <col min="14" max="17" width="4.7265625" style="15" customWidth="1"/>
    <col min="18" max="18" width="9.1796875" style="15" customWidth="1"/>
    <col min="19" max="16384" width="9.1796875" style="15"/>
  </cols>
  <sheetData>
    <row r="1" spans="1:143" ht="37.5" customHeight="1" thickBot="1">
      <c r="B1" s="16"/>
      <c r="C1" s="17"/>
      <c r="D1" s="17"/>
      <c r="F1" s="294" t="s">
        <v>225</v>
      </c>
      <c r="G1" s="295"/>
      <c r="H1" s="295"/>
      <c r="I1" s="295"/>
      <c r="J1" s="295"/>
      <c r="K1" s="295"/>
      <c r="L1" s="295"/>
      <c r="M1" s="295"/>
      <c r="N1" s="295"/>
      <c r="O1" s="295"/>
      <c r="P1" s="295"/>
      <c r="Q1" s="295"/>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row>
    <row r="2" spans="1:143" ht="38.25" customHeight="1" thickBot="1">
      <c r="A2" s="18"/>
      <c r="B2" s="36" t="s">
        <v>181</v>
      </c>
      <c r="C2" s="37" t="s">
        <v>182</v>
      </c>
      <c r="D2" s="37" t="s">
        <v>183</v>
      </c>
      <c r="E2" s="38" t="s">
        <v>149</v>
      </c>
      <c r="F2" s="37" t="s">
        <v>184</v>
      </c>
      <c r="G2" s="38" t="s">
        <v>185</v>
      </c>
      <c r="H2" s="37" t="s">
        <v>186</v>
      </c>
      <c r="I2" s="38" t="s">
        <v>187</v>
      </c>
      <c r="J2" s="39" t="s">
        <v>188</v>
      </c>
      <c r="K2" s="40" t="s">
        <v>189</v>
      </c>
      <c r="L2" s="40" t="s">
        <v>190</v>
      </c>
      <c r="M2" s="40" t="s">
        <v>191</v>
      </c>
      <c r="N2" s="41" t="s">
        <v>149</v>
      </c>
      <c r="O2" s="41" t="s">
        <v>185</v>
      </c>
      <c r="P2" s="41" t="s">
        <v>187</v>
      </c>
      <c r="Q2" s="42" t="s">
        <v>188</v>
      </c>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row>
    <row r="3" spans="1:143">
      <c r="A3" s="18"/>
      <c r="B3" s="43"/>
      <c r="C3" s="44"/>
      <c r="D3" s="45"/>
      <c r="E3" s="46"/>
      <c r="F3" s="45"/>
      <c r="G3" s="46"/>
      <c r="H3" s="45"/>
      <c r="I3" s="46"/>
      <c r="J3" s="44">
        <f t="shared" ref="J3:J21" si="0">E3*G3*I3</f>
        <v>0</v>
      </c>
      <c r="K3" s="45"/>
      <c r="L3" s="45"/>
      <c r="M3" s="45"/>
      <c r="N3" s="46"/>
      <c r="O3" s="46"/>
      <c r="P3" s="46"/>
      <c r="Q3" s="47">
        <f t="shared" ref="Q3:Q21" si="1">PRODUCT(N3:P3)</f>
        <v>0</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row>
    <row r="4" spans="1:143">
      <c r="A4" s="18"/>
      <c r="B4" s="48"/>
      <c r="C4" s="49"/>
      <c r="D4" s="49"/>
      <c r="E4" s="50"/>
      <c r="F4" s="49"/>
      <c r="G4" s="50"/>
      <c r="H4" s="49"/>
      <c r="I4" s="50"/>
      <c r="J4" s="51">
        <f t="shared" si="0"/>
        <v>0</v>
      </c>
      <c r="K4" s="49"/>
      <c r="L4" s="49"/>
      <c r="M4" s="49"/>
      <c r="N4" s="50"/>
      <c r="O4" s="50"/>
      <c r="P4" s="50"/>
      <c r="Q4" s="52">
        <f t="shared" si="1"/>
        <v>0</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row>
    <row r="5" spans="1:143">
      <c r="A5" s="18"/>
      <c r="B5" s="48"/>
      <c r="C5" s="49"/>
      <c r="D5" s="49"/>
      <c r="E5" s="50"/>
      <c r="F5" s="49"/>
      <c r="G5" s="50"/>
      <c r="H5" s="49"/>
      <c r="I5" s="50"/>
      <c r="J5" s="51">
        <f t="shared" si="0"/>
        <v>0</v>
      </c>
      <c r="K5" s="49"/>
      <c r="L5" s="49"/>
      <c r="M5" s="53"/>
      <c r="N5" s="50"/>
      <c r="O5" s="50"/>
      <c r="P5" s="50"/>
      <c r="Q5" s="52">
        <f t="shared" si="1"/>
        <v>0</v>
      </c>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row>
    <row r="6" spans="1:143">
      <c r="A6" s="18"/>
      <c r="B6" s="48"/>
      <c r="C6" s="49"/>
      <c r="D6" s="49"/>
      <c r="E6" s="50"/>
      <c r="F6" s="49"/>
      <c r="G6" s="50"/>
      <c r="H6" s="49"/>
      <c r="I6" s="50"/>
      <c r="J6" s="51">
        <f t="shared" si="0"/>
        <v>0</v>
      </c>
      <c r="K6" s="49"/>
      <c r="L6" s="49"/>
      <c r="M6" s="53"/>
      <c r="N6" s="50"/>
      <c r="O6" s="50"/>
      <c r="P6" s="50"/>
      <c r="Q6" s="52">
        <f t="shared" si="1"/>
        <v>0</v>
      </c>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row>
    <row r="7" spans="1:143">
      <c r="A7" s="18"/>
      <c r="B7" s="48"/>
      <c r="C7" s="49"/>
      <c r="D7" s="49"/>
      <c r="E7" s="50"/>
      <c r="F7" s="49"/>
      <c r="G7" s="50"/>
      <c r="H7" s="49"/>
      <c r="I7" s="50"/>
      <c r="J7" s="51">
        <f t="shared" si="0"/>
        <v>0</v>
      </c>
      <c r="K7" s="49"/>
      <c r="L7" s="49"/>
      <c r="M7" s="53"/>
      <c r="N7" s="50"/>
      <c r="O7" s="50"/>
      <c r="P7" s="50"/>
      <c r="Q7" s="52">
        <f t="shared" si="1"/>
        <v>0</v>
      </c>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row>
    <row r="8" spans="1:143">
      <c r="A8" s="18"/>
      <c r="B8" s="48"/>
      <c r="C8" s="49"/>
      <c r="D8" s="49"/>
      <c r="E8" s="50"/>
      <c r="F8" s="49"/>
      <c r="G8" s="50"/>
      <c r="H8" s="49"/>
      <c r="I8" s="50"/>
      <c r="J8" s="51">
        <f t="shared" si="0"/>
        <v>0</v>
      </c>
      <c r="K8" s="49"/>
      <c r="L8" s="49"/>
      <c r="M8" s="53"/>
      <c r="N8" s="50"/>
      <c r="O8" s="50"/>
      <c r="P8" s="50"/>
      <c r="Q8" s="52">
        <f t="shared" si="1"/>
        <v>0</v>
      </c>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row>
    <row r="9" spans="1:143">
      <c r="A9" s="18"/>
      <c r="B9" s="48"/>
      <c r="C9" s="49"/>
      <c r="D9" s="49"/>
      <c r="E9" s="50"/>
      <c r="F9" s="49"/>
      <c r="G9" s="50"/>
      <c r="H9" s="49"/>
      <c r="I9" s="50"/>
      <c r="J9" s="51">
        <f t="shared" si="0"/>
        <v>0</v>
      </c>
      <c r="K9" s="49"/>
      <c r="L9" s="49"/>
      <c r="M9" s="53"/>
      <c r="N9" s="50"/>
      <c r="O9" s="50"/>
      <c r="P9" s="50"/>
      <c r="Q9" s="52">
        <f t="shared" si="1"/>
        <v>0</v>
      </c>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row>
    <row r="10" spans="1:143">
      <c r="A10" s="18"/>
      <c r="B10" s="48"/>
      <c r="C10" s="49"/>
      <c r="D10" s="49"/>
      <c r="E10" s="50"/>
      <c r="F10" s="49"/>
      <c r="G10" s="50"/>
      <c r="H10" s="49"/>
      <c r="I10" s="50"/>
      <c r="J10" s="51">
        <f t="shared" si="0"/>
        <v>0</v>
      </c>
      <c r="K10" s="49"/>
      <c r="L10" s="49"/>
      <c r="M10" s="53"/>
      <c r="N10" s="50"/>
      <c r="O10" s="50"/>
      <c r="P10" s="50"/>
      <c r="Q10" s="52">
        <f t="shared" si="1"/>
        <v>0</v>
      </c>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row>
    <row r="11" spans="1:143">
      <c r="A11" s="18"/>
      <c r="B11" s="48"/>
      <c r="C11" s="49"/>
      <c r="D11" s="49"/>
      <c r="E11" s="50"/>
      <c r="F11" s="49"/>
      <c r="G11" s="50"/>
      <c r="H11" s="49"/>
      <c r="I11" s="50"/>
      <c r="J11" s="51">
        <f t="shared" si="0"/>
        <v>0</v>
      </c>
      <c r="K11" s="49"/>
      <c r="L11" s="49"/>
      <c r="M11" s="53"/>
      <c r="N11" s="50"/>
      <c r="O11" s="50"/>
      <c r="P11" s="50"/>
      <c r="Q11" s="52">
        <f t="shared" si="1"/>
        <v>0</v>
      </c>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row>
    <row r="12" spans="1:143">
      <c r="A12" s="18"/>
      <c r="B12" s="48"/>
      <c r="C12" s="49"/>
      <c r="D12" s="49"/>
      <c r="E12" s="50"/>
      <c r="F12" s="49"/>
      <c r="G12" s="50"/>
      <c r="H12" s="49"/>
      <c r="I12" s="50"/>
      <c r="J12" s="51">
        <f t="shared" si="0"/>
        <v>0</v>
      </c>
      <c r="K12" s="49"/>
      <c r="L12" s="49"/>
      <c r="M12" s="53"/>
      <c r="N12" s="50"/>
      <c r="O12" s="50"/>
      <c r="P12" s="50"/>
      <c r="Q12" s="52">
        <f t="shared" si="1"/>
        <v>0</v>
      </c>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row>
    <row r="13" spans="1:143">
      <c r="A13" s="18"/>
      <c r="B13" s="48"/>
      <c r="C13" s="49"/>
      <c r="D13" s="49"/>
      <c r="E13" s="50"/>
      <c r="F13" s="49"/>
      <c r="G13" s="50"/>
      <c r="H13" s="49"/>
      <c r="I13" s="50"/>
      <c r="J13" s="51">
        <f t="shared" si="0"/>
        <v>0</v>
      </c>
      <c r="K13" s="49"/>
      <c r="L13" s="49"/>
      <c r="M13" s="53"/>
      <c r="N13" s="50"/>
      <c r="O13" s="50"/>
      <c r="P13" s="50"/>
      <c r="Q13" s="52">
        <f t="shared" si="1"/>
        <v>0</v>
      </c>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row>
    <row r="14" spans="1:143">
      <c r="A14" s="18"/>
      <c r="B14" s="48"/>
      <c r="C14" s="49"/>
      <c r="D14" s="49"/>
      <c r="E14" s="50"/>
      <c r="F14" s="49"/>
      <c r="G14" s="50"/>
      <c r="H14" s="49"/>
      <c r="I14" s="50"/>
      <c r="J14" s="51">
        <f t="shared" si="0"/>
        <v>0</v>
      </c>
      <c r="K14" s="49"/>
      <c r="L14" s="49"/>
      <c r="M14" s="53"/>
      <c r="N14" s="50"/>
      <c r="O14" s="50"/>
      <c r="P14" s="50"/>
      <c r="Q14" s="52">
        <f t="shared" si="1"/>
        <v>0</v>
      </c>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row>
    <row r="15" spans="1:143">
      <c r="A15" s="18"/>
      <c r="B15" s="48"/>
      <c r="C15" s="49"/>
      <c r="D15" s="49"/>
      <c r="E15" s="50"/>
      <c r="F15" s="49"/>
      <c r="G15" s="50"/>
      <c r="H15" s="49"/>
      <c r="I15" s="50"/>
      <c r="J15" s="51">
        <f t="shared" si="0"/>
        <v>0</v>
      </c>
      <c r="K15" s="49" t="s">
        <v>192</v>
      </c>
      <c r="L15" s="49"/>
      <c r="M15" s="49"/>
      <c r="N15" s="50"/>
      <c r="O15" s="50"/>
      <c r="P15" s="50"/>
      <c r="Q15" s="52">
        <f t="shared" si="1"/>
        <v>0</v>
      </c>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row>
    <row r="16" spans="1:143">
      <c r="A16" s="18"/>
      <c r="B16" s="48"/>
      <c r="C16" s="49"/>
      <c r="D16" s="49"/>
      <c r="E16" s="50"/>
      <c r="F16" s="49"/>
      <c r="G16" s="50"/>
      <c r="H16" s="49"/>
      <c r="I16" s="50"/>
      <c r="J16" s="51">
        <f t="shared" si="0"/>
        <v>0</v>
      </c>
      <c r="K16" s="49"/>
      <c r="L16" s="49"/>
      <c r="M16" s="49"/>
      <c r="N16" s="50"/>
      <c r="O16" s="50"/>
      <c r="P16" s="50"/>
      <c r="Q16" s="52">
        <f t="shared" si="1"/>
        <v>0</v>
      </c>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row>
    <row r="17" spans="1:143">
      <c r="A17" s="18"/>
      <c r="B17" s="48"/>
      <c r="C17" s="49"/>
      <c r="D17" s="49"/>
      <c r="E17" s="50"/>
      <c r="F17" s="49"/>
      <c r="G17" s="50"/>
      <c r="H17" s="49"/>
      <c r="I17" s="50"/>
      <c r="J17" s="51">
        <f t="shared" si="0"/>
        <v>0</v>
      </c>
      <c r="K17" s="49" t="s">
        <v>192</v>
      </c>
      <c r="L17" s="49"/>
      <c r="M17" s="49"/>
      <c r="N17" s="50"/>
      <c r="O17" s="50"/>
      <c r="P17" s="50"/>
      <c r="Q17" s="52">
        <f t="shared" si="1"/>
        <v>0</v>
      </c>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row>
    <row r="18" spans="1:143">
      <c r="A18" s="18"/>
      <c r="B18" s="48"/>
      <c r="C18" s="49"/>
      <c r="D18" s="49"/>
      <c r="E18" s="50"/>
      <c r="F18" s="49"/>
      <c r="G18" s="50"/>
      <c r="H18" s="49"/>
      <c r="I18" s="50"/>
      <c r="J18" s="51">
        <f t="shared" si="0"/>
        <v>0</v>
      </c>
      <c r="K18" s="49" t="s">
        <v>192</v>
      </c>
      <c r="L18" s="49"/>
      <c r="M18" s="49"/>
      <c r="N18" s="50"/>
      <c r="O18" s="50"/>
      <c r="P18" s="50"/>
      <c r="Q18" s="52">
        <f t="shared" si="1"/>
        <v>0</v>
      </c>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row>
    <row r="19" spans="1:143">
      <c r="A19" s="18"/>
      <c r="B19" s="48"/>
      <c r="C19" s="49"/>
      <c r="D19" s="49"/>
      <c r="E19" s="50"/>
      <c r="F19" s="49"/>
      <c r="G19" s="50"/>
      <c r="H19" s="49"/>
      <c r="I19" s="50"/>
      <c r="J19" s="51">
        <f t="shared" si="0"/>
        <v>0</v>
      </c>
      <c r="K19" s="49" t="s">
        <v>192</v>
      </c>
      <c r="L19" s="49"/>
      <c r="M19" s="49"/>
      <c r="N19" s="50"/>
      <c r="O19" s="50"/>
      <c r="P19" s="50"/>
      <c r="Q19" s="52">
        <f t="shared" si="1"/>
        <v>0</v>
      </c>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row>
    <row r="20" spans="1:143">
      <c r="A20" s="18"/>
      <c r="B20" s="48"/>
      <c r="C20" s="49"/>
      <c r="D20" s="49"/>
      <c r="E20" s="50"/>
      <c r="F20" s="49"/>
      <c r="G20" s="50"/>
      <c r="H20" s="49"/>
      <c r="I20" s="50"/>
      <c r="J20" s="51">
        <f t="shared" si="0"/>
        <v>0</v>
      </c>
      <c r="K20" s="49"/>
      <c r="L20" s="49"/>
      <c r="M20" s="49"/>
      <c r="N20" s="50"/>
      <c r="O20" s="50"/>
      <c r="P20" s="50"/>
      <c r="Q20" s="52">
        <f t="shared" si="1"/>
        <v>0</v>
      </c>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row>
    <row r="21" spans="1:143">
      <c r="A21" s="18"/>
      <c r="B21" s="54"/>
      <c r="C21" s="55"/>
      <c r="D21" s="55"/>
      <c r="E21" s="56"/>
      <c r="F21" s="55"/>
      <c r="G21" s="56"/>
      <c r="H21" s="55"/>
      <c r="I21" s="56"/>
      <c r="J21" s="57">
        <f t="shared" si="0"/>
        <v>0</v>
      </c>
      <c r="K21" s="55"/>
      <c r="L21" s="55"/>
      <c r="M21" s="55"/>
      <c r="N21" s="56"/>
      <c r="O21" s="56"/>
      <c r="P21" s="56"/>
      <c r="Q21" s="58">
        <f t="shared" si="1"/>
        <v>0</v>
      </c>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row>
    <row r="22" spans="1:143">
      <c r="A22" s="18"/>
      <c r="B22" s="18"/>
      <c r="C22" s="18"/>
      <c r="D22" s="18"/>
      <c r="E22" s="18"/>
      <c r="F22" s="18"/>
      <c r="G22" s="18"/>
      <c r="H22" s="18"/>
      <c r="I22" s="18"/>
      <c r="J22" s="18"/>
      <c r="K22" s="18"/>
      <c r="L22" s="18"/>
      <c r="M22" s="18"/>
      <c r="N22" s="18"/>
      <c r="O22" s="18"/>
      <c r="P22" s="18"/>
      <c r="Q22" s="35" t="s">
        <v>224</v>
      </c>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row>
    <row r="23" spans="1:14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row>
    <row r="24" spans="1:143">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row>
    <row r="25" spans="1:143">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row>
    <row r="26" spans="1:143">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row>
    <row r="27" spans="1:143">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row>
    <row r="28" spans="1:143">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row>
    <row r="29" spans="1:143">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row>
    <row r="30" spans="1:143">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row>
    <row r="31" spans="1:14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row>
    <row r="32" spans="1:143">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row>
    <row r="33" spans="1:14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row>
    <row r="34" spans="1:143">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row>
    <row r="35" spans="1:143">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row>
    <row r="36" spans="1:143">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row>
    <row r="37" spans="1:143">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row>
    <row r="38" spans="1:143">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row>
    <row r="39" spans="1:143">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row>
    <row r="40" spans="1:143">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row>
    <row r="41" spans="1:143">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row>
    <row r="42" spans="1:14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row>
    <row r="43" spans="1:1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row>
    <row r="44" spans="1:14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row>
    <row r="45" spans="1:14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row>
    <row r="46" spans="1:14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row>
    <row r="47" spans="1:14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row>
    <row r="48" spans="1:14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row>
    <row r="49" spans="1:143">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row>
    <row r="50" spans="1:14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row>
    <row r="51" spans="1:14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row>
    <row r="52" spans="1:14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row>
    <row r="53" spans="1:14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row>
    <row r="54" spans="1:14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row>
    <row r="55" spans="1:14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row>
    <row r="56" spans="1:14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row>
    <row r="57" spans="1:14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row>
    <row r="58" spans="1:14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row>
    <row r="59" spans="1:14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row>
    <row r="60" spans="1:14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row>
    <row r="61" spans="1:14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row>
    <row r="62" spans="1:14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row>
    <row r="63" spans="1:14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row>
    <row r="64" spans="1:14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row>
    <row r="65" spans="1:14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row>
    <row r="66" spans="1:14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row>
    <row r="67" spans="1:14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row>
    <row r="68" spans="1:14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row>
    <row r="69" spans="1:14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row>
    <row r="70" spans="1:14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row>
    <row r="71" spans="1:14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row>
    <row r="72" spans="1:14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row>
    <row r="73" spans="1:14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row>
    <row r="74" spans="1:14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row>
    <row r="75" spans="1:14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row>
    <row r="76" spans="1:14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row>
    <row r="77" spans="1:14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row>
    <row r="78" spans="1:14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row>
    <row r="79" spans="1:14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row>
    <row r="80" spans="1:14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row>
    <row r="81" spans="1:14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row>
    <row r="82" spans="1:14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row>
    <row r="83" spans="1:14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row>
    <row r="84" spans="1:14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row>
    <row r="85" spans="1:14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row>
    <row r="86" spans="1:14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row>
    <row r="87" spans="1:14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row>
    <row r="88" spans="1:14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row>
    <row r="89" spans="1:14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row>
    <row r="90" spans="1:14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row>
    <row r="91" spans="1:14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row>
    <row r="92" spans="1:14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row>
    <row r="93" spans="1:14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row>
    <row r="94" spans="1:14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row>
    <row r="95" spans="1:14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row>
    <row r="96" spans="1:14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row>
    <row r="97" spans="1:14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row>
    <row r="98" spans="1:14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row>
    <row r="99" spans="1:14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row>
    <row r="100" spans="1:14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row>
    <row r="101" spans="1:14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row>
    <row r="102" spans="1:14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row>
    <row r="103" spans="1:14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row>
    <row r="104" spans="1:14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row>
    <row r="105" spans="1:14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row>
    <row r="106" spans="1:14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row>
    <row r="107" spans="1:14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row>
    <row r="108" spans="1:14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row>
    <row r="109" spans="1:14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row>
    <row r="110" spans="1:14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row>
    <row r="111" spans="1:14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row>
    <row r="112" spans="1:14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row>
    <row r="113" spans="1:14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row>
    <row r="114" spans="1:14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row>
    <row r="115" spans="1:14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row>
    <row r="116" spans="1:14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row>
    <row r="117" spans="1:14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row>
    <row r="118" spans="1:14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row>
    <row r="119" spans="1:14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row>
    <row r="120" spans="1:14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row>
    <row r="121" spans="1:14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row>
    <row r="122" spans="1:14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row>
    <row r="123" spans="1:14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row>
    <row r="124" spans="1:14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row>
    <row r="125" spans="1:14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row>
    <row r="126" spans="1:14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row>
    <row r="127" spans="1:14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row>
    <row r="128" spans="1:14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row>
    <row r="129" spans="1:14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row>
    <row r="130" spans="1:14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row>
    <row r="131" spans="1:14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row>
    <row r="132" spans="1:14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row>
    <row r="133" spans="1:14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row>
    <row r="134" spans="1:14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row>
    <row r="135" spans="1:14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row>
    <row r="136" spans="1:14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row>
    <row r="137" spans="1:14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row>
    <row r="138" spans="1:14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row>
    <row r="139" spans="1:14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row>
    <row r="140" spans="1:14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row>
    <row r="141" spans="1:14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row>
    <row r="142" spans="1:14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row>
    <row r="143" spans="1: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row>
    <row r="144" spans="1:14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row>
    <row r="145" spans="1:14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row>
    <row r="146" spans="1:14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row>
    <row r="147" spans="1:14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row>
    <row r="148" spans="1:14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row>
    <row r="149" spans="1:14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row>
    <row r="150" spans="1:14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row>
    <row r="151" spans="1:14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row>
    <row r="152" spans="1:14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row>
    <row r="153" spans="1:14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row>
    <row r="154" spans="1:14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row>
    <row r="155" spans="1:14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row>
    <row r="156" spans="1:14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row>
    <row r="157" spans="1:14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row>
    <row r="158" spans="1:14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row>
    <row r="159" spans="1:14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row>
    <row r="160" spans="1:14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row>
    <row r="161" spans="1:14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row>
    <row r="162" spans="1:14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row>
    <row r="163" spans="1:14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row>
    <row r="164" spans="1:14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row>
    <row r="165" spans="1:14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row>
    <row r="166" spans="1:14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row>
    <row r="167" spans="1:14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row>
    <row r="168" spans="1:14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row>
    <row r="169" spans="1:14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row>
    <row r="170" spans="1:14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row>
    <row r="171" spans="1:14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row>
    <row r="172" spans="1:14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row>
    <row r="173" spans="1:14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row>
    <row r="174" spans="1:14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row>
    <row r="175" spans="1:14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row>
    <row r="176" spans="1:14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row>
    <row r="177" spans="1:14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row>
    <row r="178" spans="1:14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row>
    <row r="179" spans="1:14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row>
    <row r="180" spans="1:14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row>
    <row r="181" spans="1:14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row>
    <row r="182" spans="1:14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row>
    <row r="183" spans="1:14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row>
    <row r="184" spans="1:14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row>
    <row r="185" spans="1:14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row>
    <row r="186" spans="1:14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row>
    <row r="187" spans="1:14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row>
    <row r="188" spans="1:14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row>
    <row r="189" spans="1:14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row>
    <row r="190" spans="1:14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row>
    <row r="191" spans="1:14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row>
    <row r="192" spans="1:14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row>
    <row r="193" spans="1:14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row>
    <row r="194" spans="1:14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row>
    <row r="195" spans="1:14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row>
    <row r="196" spans="1:14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row>
    <row r="197" spans="1:14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row>
    <row r="198" spans="1:14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row>
    <row r="199" spans="1:14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row>
    <row r="200" spans="1:14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row>
    <row r="201" spans="1:14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row>
    <row r="202" spans="1:14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row>
    <row r="203" spans="1:14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row>
    <row r="204" spans="1:14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row>
    <row r="205" spans="1:14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row>
    <row r="206" spans="1:14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row>
    <row r="207" spans="1:14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row>
    <row r="208" spans="1:14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row>
    <row r="209" spans="1:14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row>
    <row r="210" spans="1:14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row>
    <row r="211" spans="1:14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row>
    <row r="212" spans="1:14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row>
    <row r="213" spans="1:14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row>
    <row r="214" spans="1:14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row>
    <row r="215" spans="1:14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row>
    <row r="216" spans="1:14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row>
    <row r="217" spans="1:14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row>
    <row r="218" spans="1:14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row>
    <row r="219" spans="1:14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row>
    <row r="220" spans="1:14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row>
    <row r="221" spans="1:14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row>
    <row r="222" spans="1:14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row>
    <row r="223" spans="1:14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row>
    <row r="224" spans="1:14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row>
    <row r="225" spans="1:14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row>
    <row r="226" spans="1:14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row>
    <row r="227" spans="1:14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row>
    <row r="228" spans="1:14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row>
    <row r="229" spans="1:14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row>
    <row r="230" spans="1:14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row>
    <row r="231" spans="1:14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row>
    <row r="232" spans="1:14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row>
    <row r="233" spans="1:14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row>
    <row r="234" spans="1:14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row>
    <row r="235" spans="1:14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row>
    <row r="236" spans="1:14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row>
    <row r="237" spans="1:14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row>
    <row r="238" spans="1:14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row>
    <row r="239" spans="1:14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row>
    <row r="240" spans="1:14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row>
    <row r="241" spans="1:14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row>
    <row r="242" spans="1:14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row>
    <row r="243" spans="1:1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row>
    <row r="244" spans="1:14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row>
    <row r="245" spans="1:14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row>
    <row r="246" spans="1:14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row>
    <row r="247" spans="1:14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row>
    <row r="248" spans="1:14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row>
    <row r="249" spans="1:14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row>
    <row r="250" spans="1:14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row>
    <row r="251" spans="1:14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row>
    <row r="252" spans="1:14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row>
    <row r="253" spans="1:14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row>
    <row r="254" spans="1:14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row>
    <row r="255" spans="1:14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row>
    <row r="256" spans="1:14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row>
    <row r="257" spans="1:14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row>
    <row r="258" spans="1:14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row>
    <row r="259" spans="1:14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row>
    <row r="260" spans="1:14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row>
    <row r="261" spans="1:14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row>
    <row r="262" spans="1:14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row>
    <row r="263" spans="1:14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row>
    <row r="264" spans="1:14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row>
    <row r="265" spans="1:14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row>
    <row r="266" spans="1:14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row>
    <row r="267" spans="1:14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row>
    <row r="268" spans="1:14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row>
    <row r="269" spans="1:14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row>
    <row r="270" spans="1:14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row>
    <row r="271" spans="1:14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row>
    <row r="272" spans="1:14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row>
    <row r="273" spans="1:14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row>
    <row r="274" spans="1:14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row>
    <row r="275" spans="1:14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row>
    <row r="276" spans="1:14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row>
    <row r="277" spans="1:14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row>
    <row r="278" spans="1:14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row>
    <row r="279" spans="1:14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row>
    <row r="280" spans="1:14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row>
    <row r="281" spans="1:14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row>
    <row r="282" spans="1:14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row>
    <row r="283" spans="1:14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row>
    <row r="284" spans="1:14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row>
    <row r="285" spans="1:14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row>
    <row r="286" spans="1:14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row>
    <row r="287" spans="1:14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row>
    <row r="288" spans="1:14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row>
    <row r="289" spans="1:14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row>
    <row r="290" spans="1:14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row>
    <row r="291" spans="1:14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row>
    <row r="292" spans="1:14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row>
    <row r="293" spans="1:14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row>
    <row r="294" spans="1:14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row>
    <row r="295" spans="1:14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row>
    <row r="296" spans="1:14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row>
    <row r="297" spans="1:14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row>
    <row r="298" spans="1:14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row>
    <row r="299" spans="1:14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row>
    <row r="300" spans="1:14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row>
    <row r="301" spans="1:14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row>
    <row r="302" spans="1:14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row>
    <row r="303" spans="1:14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row>
    <row r="304" spans="1:14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row>
    <row r="305" spans="1:14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row>
    <row r="306" spans="1:14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row>
    <row r="307" spans="1:14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row>
    <row r="308" spans="1:14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row>
    <row r="309" spans="1:14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row>
    <row r="310" spans="1:14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row>
    <row r="311" spans="1:14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row>
    <row r="312" spans="1:14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row>
    <row r="313" spans="1:14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row>
    <row r="314" spans="1:14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row>
    <row r="315" spans="1:14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row>
    <row r="316" spans="1:14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row>
    <row r="317" spans="1:14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row>
    <row r="318" spans="1:14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row>
    <row r="319" spans="1:14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row>
    <row r="320" spans="1:14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row>
    <row r="321" spans="1:14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row>
    <row r="322" spans="1:14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row>
    <row r="323" spans="1:14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row>
    <row r="324" spans="1:14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row>
    <row r="325" spans="1:14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row>
    <row r="326" spans="1:14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row>
    <row r="327" spans="1:14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row>
    <row r="328" spans="1:14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row>
    <row r="329" spans="1:14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row>
    <row r="330" spans="1:14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row>
    <row r="331" spans="1:14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row>
    <row r="332" spans="1:14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row>
    <row r="333" spans="1:14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row>
    <row r="334" spans="1:14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row>
    <row r="335" spans="1:14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row>
    <row r="336" spans="1:14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row>
    <row r="337" spans="1:14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row>
    <row r="338" spans="1:14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row>
    <row r="339" spans="1:14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row>
    <row r="340" spans="1:14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row>
    <row r="341" spans="1:14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row>
    <row r="342" spans="1:14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row>
    <row r="343" spans="1:1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row>
    <row r="344" spans="1:14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row>
    <row r="345" spans="1:14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row>
    <row r="346" spans="1:14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row>
    <row r="347" spans="1:14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row>
    <row r="348" spans="1:14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row>
    <row r="349" spans="1:14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row>
    <row r="350" spans="1:14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row>
    <row r="351" spans="1:14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row>
    <row r="352" spans="1:14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row>
    <row r="353" spans="1:14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row>
    <row r="354" spans="1:14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row>
    <row r="355" spans="1:14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row>
    <row r="356" spans="1:14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row>
    <row r="357" spans="1:14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row>
    <row r="358" spans="1:14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row>
    <row r="359" spans="1:14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row>
    <row r="360" spans="1:14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row>
    <row r="361" spans="1:14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row>
    <row r="362" spans="1:14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row>
    <row r="363" spans="1:14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row>
    <row r="364" spans="1:14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row>
    <row r="365" spans="1:14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row>
    <row r="366" spans="1:14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row>
    <row r="367" spans="1:14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row>
    <row r="368" spans="1:14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row>
    <row r="369" spans="1:14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row>
    <row r="370" spans="1:14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row>
    <row r="371" spans="1:14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row>
    <row r="372" spans="1:14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row>
    <row r="373" spans="1:14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row>
    <row r="374" spans="1:14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row>
    <row r="375" spans="1:14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row>
    <row r="376" spans="1:14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row>
    <row r="377" spans="1:14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row>
    <row r="378" spans="1:14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row>
    <row r="379" spans="1:14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row>
    <row r="380" spans="1:14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row>
    <row r="381" spans="1:14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row>
    <row r="382" spans="1:14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row>
    <row r="383" spans="1:14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row>
    <row r="384" spans="1:14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row>
    <row r="385" spans="1:14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row>
    <row r="386" spans="1:14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row>
    <row r="387" spans="1:14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row>
    <row r="388" spans="1:14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row>
    <row r="389" spans="1:14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row>
    <row r="390" spans="1:14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row>
    <row r="391" spans="1:14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row>
    <row r="392" spans="1:14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row>
    <row r="393" spans="1:14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row>
    <row r="394" spans="1:14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row>
    <row r="395" spans="1:14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row>
    <row r="396" spans="1:14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row>
    <row r="397" spans="1:14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row>
    <row r="398" spans="1:14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row>
    <row r="399" spans="1:14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row>
    <row r="400" spans="1:14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row>
    <row r="401" spans="1:14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row>
    <row r="402" spans="1:14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row>
    <row r="403" spans="1:14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row>
    <row r="404" spans="1:14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row>
    <row r="405" spans="1:14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row>
    <row r="406" spans="1:14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row>
    <row r="407" spans="1:14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row>
    <row r="408" spans="1:14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row>
    <row r="409" spans="1:14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row>
    <row r="410" spans="1:14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row>
    <row r="411" spans="1:14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row>
    <row r="412" spans="1:14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row>
    <row r="413" spans="1:14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row>
    <row r="414" spans="1:14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row>
    <row r="415" spans="1:14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row>
    <row r="416" spans="1:14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row>
    <row r="417" spans="1:14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row>
    <row r="418" spans="1:14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row>
    <row r="419" spans="1:14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row>
    <row r="420" spans="1:14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row>
    <row r="421" spans="1:14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row>
    <row r="422" spans="1:14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row>
    <row r="423" spans="1:14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row>
    <row r="424" spans="1:14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row>
    <row r="425" spans="1:14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row>
    <row r="426" spans="1:14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row>
    <row r="427" spans="1:14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row>
    <row r="428" spans="1:14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row>
    <row r="429" spans="1:14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row>
    <row r="430" spans="1:14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row>
    <row r="431" spans="1:14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row>
    <row r="432" spans="1:14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row>
    <row r="433" spans="1:14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row>
    <row r="434" spans="1:14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row>
    <row r="435" spans="1:14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row>
    <row r="436" spans="1:14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row>
    <row r="437" spans="1:14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row>
    <row r="438" spans="1:14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row>
    <row r="439" spans="1:14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row>
    <row r="440" spans="1:14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row>
    <row r="441" spans="1:14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row>
    <row r="442" spans="1:14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row>
    <row r="443" spans="1:1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row>
    <row r="444" spans="1:14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row>
    <row r="445" spans="1:14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row>
    <row r="446" spans="1:14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row>
    <row r="447" spans="1:14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row>
    <row r="448" spans="1:14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row>
    <row r="449" spans="1:14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row>
    <row r="450" spans="1:14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row>
    <row r="451" spans="1:14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row>
    <row r="452" spans="1:14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row>
    <row r="453" spans="1:14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row>
    <row r="454" spans="1:14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row>
    <row r="455" spans="1:14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row>
    <row r="456" spans="1:14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row>
    <row r="457" spans="1:14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row>
    <row r="458" spans="1:14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row>
    <row r="459" spans="1:14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row>
    <row r="460" spans="1:14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row>
    <row r="461" spans="1:14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row>
    <row r="462" spans="1:14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row>
    <row r="463" spans="1:14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row>
    <row r="464" spans="1:14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row>
    <row r="465" spans="1:14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row>
    <row r="466" spans="1:14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row>
    <row r="467" spans="1:14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row>
    <row r="468" spans="1:14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row>
    <row r="469" spans="1:14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row>
    <row r="470" spans="1:14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row>
    <row r="471" spans="1:14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row>
    <row r="472" spans="1:14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row>
    <row r="473" spans="1:14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row>
    <row r="474" spans="1:14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row>
    <row r="475" spans="1:14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row>
    <row r="476" spans="1:14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row>
    <row r="477" spans="1:14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row>
    <row r="478" spans="1:14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row>
    <row r="479" spans="1:14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row>
    <row r="480" spans="1:14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row>
    <row r="481" spans="1:14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row>
    <row r="482" spans="1:14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row>
    <row r="483" spans="1:14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row>
    <row r="484" spans="1:14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row>
    <row r="485" spans="1:14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row>
    <row r="486" spans="1:14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row>
    <row r="487" spans="1:14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row>
    <row r="488" spans="1:14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row>
    <row r="489" spans="1:14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row>
    <row r="490" spans="1:14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row>
    <row r="491" spans="1:14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row>
    <row r="492" spans="1:14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row>
    <row r="493" spans="1:14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row>
    <row r="494" spans="1:14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row>
    <row r="495" spans="1:14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row>
    <row r="496" spans="1:14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row>
    <row r="497" spans="1:14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row>
    <row r="498" spans="1:14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row>
    <row r="499" spans="1:14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row>
    <row r="500" spans="1:14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row>
    <row r="501" spans="1:14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row>
    <row r="502" spans="1:14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row>
    <row r="503" spans="1:14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row>
    <row r="504" spans="1:14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row>
    <row r="505" spans="1:14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row>
    <row r="506" spans="1:14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row>
    <row r="507" spans="1:14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row>
    <row r="508" spans="1:14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row>
    <row r="509" spans="1:14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row>
    <row r="510" spans="1:14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row>
    <row r="511" spans="1:14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row>
    <row r="512" spans="1:14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row>
    <row r="513" spans="1:14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row>
    <row r="514" spans="1:14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row>
    <row r="515" spans="1:14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row>
    <row r="516" spans="1:14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row>
    <row r="517" spans="1:14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row>
    <row r="518" spans="1:14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row>
    <row r="519" spans="1:14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row>
    <row r="520" spans="1:14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row>
    <row r="521" spans="1:14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row>
    <row r="522" spans="1:14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row>
    <row r="523" spans="1:14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row>
    <row r="524" spans="1:14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row>
    <row r="525" spans="1:14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row>
    <row r="526" spans="1:14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row>
    <row r="527" spans="1:14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row>
    <row r="528" spans="1:14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row>
    <row r="529" spans="1:14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row>
    <row r="530" spans="1:14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row>
    <row r="531" spans="1:14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row>
    <row r="532" spans="1:14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row>
    <row r="533" spans="1:14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row>
    <row r="534" spans="1:14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row>
    <row r="535" spans="1:14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row>
    <row r="536" spans="1:14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row>
    <row r="537" spans="1:14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row>
    <row r="538" spans="1:14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row>
    <row r="539" spans="1:14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row>
    <row r="540" spans="1:14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row>
    <row r="541" spans="1:14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row>
    <row r="542" spans="1:14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row>
    <row r="543" spans="1:1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row>
    <row r="544" spans="1:14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row>
    <row r="545" spans="1:14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row>
    <row r="546" spans="1:14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row>
    <row r="547" spans="1:14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row>
    <row r="548" spans="1:14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row>
    <row r="549" spans="1:14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row>
    <row r="550" spans="1:14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row>
    <row r="551" spans="1:14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row>
    <row r="552" spans="1:14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row>
    <row r="553" spans="1:14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row>
    <row r="554" spans="1:14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row>
    <row r="555" spans="1:14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row>
    <row r="556" spans="1:14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row>
    <row r="557" spans="1:14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row>
    <row r="558" spans="1:14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row>
    <row r="559" spans="1:14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row>
    <row r="560" spans="1:14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row>
    <row r="561" spans="1:14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row>
    <row r="562" spans="1:14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row>
    <row r="563" spans="1:14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row>
    <row r="564" spans="1:14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row>
    <row r="565" spans="1:14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row>
    <row r="566" spans="1:14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row>
    <row r="567" spans="1:14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row>
    <row r="568" spans="1:14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row>
    <row r="569" spans="1:14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row>
    <row r="570" spans="1:14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row>
    <row r="571" spans="1:14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row>
    <row r="572" spans="1:14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row>
    <row r="573" spans="1:14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row>
    <row r="574" spans="1:14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row>
    <row r="575" spans="1:14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row>
    <row r="576" spans="1:14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row>
    <row r="577" spans="1:14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row>
    <row r="578" spans="1:14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row>
    <row r="579" spans="1:14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row>
    <row r="580" spans="1:14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row>
    <row r="581" spans="1:14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row>
    <row r="582" spans="1:14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row>
    <row r="583" spans="1:14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row>
    <row r="584" spans="1:14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row>
    <row r="585" spans="1:14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row>
    <row r="586" spans="1:14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row>
    <row r="587" spans="1:14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row>
    <row r="588" spans="1:14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row>
    <row r="589" spans="1:14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row>
    <row r="590" spans="1:14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row>
    <row r="591" spans="1:14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row>
    <row r="592" spans="1:14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row>
    <row r="593" spans="1:14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row>
    <row r="594" spans="1:14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row>
    <row r="595" spans="1:14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row>
    <row r="596" spans="1:14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row>
    <row r="597" spans="1:14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row>
    <row r="598" spans="1:14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row>
    <row r="599" spans="1:14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row>
    <row r="600" spans="1:14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row>
    <row r="601" spans="1:14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row>
    <row r="602" spans="1:14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row>
    <row r="603" spans="1:14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row>
    <row r="604" spans="1:14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row>
    <row r="605" spans="1:14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row>
    <row r="606" spans="1:14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row>
    <row r="607" spans="1:14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row>
    <row r="608" spans="1:14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row>
    <row r="609" spans="1:14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row>
    <row r="610" spans="1:14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row>
    <row r="611" spans="1:14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row>
    <row r="612" spans="1:14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row>
    <row r="613" spans="1:14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row>
    <row r="614" spans="1:14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row>
    <row r="615" spans="1:14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row>
    <row r="616" spans="1:14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row>
    <row r="617" spans="1:14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row>
    <row r="618" spans="1:14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row>
    <row r="619" spans="1:14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row>
    <row r="620" spans="1:14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row>
    <row r="621" spans="1:14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row>
    <row r="622" spans="1:14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row>
    <row r="623" spans="1:14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row>
    <row r="624" spans="1:14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row>
    <row r="625" spans="1:14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row>
    <row r="626" spans="1:14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row>
    <row r="627" spans="1:14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row>
    <row r="628" spans="1:14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row>
    <row r="629" spans="1:14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row>
    <row r="630" spans="1:14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row>
    <row r="631" spans="1:14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row>
    <row r="632" spans="1:14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row>
    <row r="633" spans="1:14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row>
    <row r="634" spans="1:14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row>
    <row r="635" spans="1:14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row>
    <row r="636" spans="1:14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row>
    <row r="637" spans="1:14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row>
    <row r="638" spans="1:14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row>
    <row r="639" spans="1:14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row>
    <row r="640" spans="1:14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row>
    <row r="641" spans="1:14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row>
    <row r="642" spans="1:14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row>
    <row r="643" spans="1:1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row>
    <row r="644" spans="1:14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row>
    <row r="645" spans="1:14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row>
    <row r="646" spans="1:14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row>
    <row r="647" spans="1:14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row>
    <row r="648" spans="1:14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row>
    <row r="649" spans="1:14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row>
    <row r="650" spans="1:14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row>
    <row r="651" spans="1:14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row>
    <row r="652" spans="1:14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row>
    <row r="653" spans="1:14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row>
    <row r="654" spans="1:14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row>
    <row r="655" spans="1:14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row>
    <row r="656" spans="1:14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row>
    <row r="657" spans="1:14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row>
    <row r="658" spans="1:14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row>
    <row r="659" spans="1:14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row>
    <row r="660" spans="1:14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row>
    <row r="661" spans="1:14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row>
    <row r="662" spans="1:14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row>
    <row r="663" spans="1:14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row>
    <row r="664" spans="1:14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row>
    <row r="665" spans="1:14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row>
    <row r="666" spans="1:14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row>
    <row r="667" spans="1:14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row>
    <row r="668" spans="1:14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row>
    <row r="669" spans="1:14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row>
    <row r="670" spans="1:14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row>
    <row r="671" spans="1:14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row>
    <row r="672" spans="1:14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row>
    <row r="673" spans="1:14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row>
    <row r="674" spans="1:14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row>
    <row r="675" spans="1:14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row>
    <row r="676" spans="1:14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row>
    <row r="677" spans="1:14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row>
    <row r="678" spans="1:14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row>
    <row r="679" spans="1:14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row>
    <row r="680" spans="1:14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row>
    <row r="681" spans="1:14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row>
    <row r="682" spans="1:14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row>
    <row r="683" spans="1:14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row>
    <row r="684" spans="1:14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row>
    <row r="685" spans="1:14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row>
    <row r="686" spans="1:14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row>
    <row r="687" spans="1:14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row>
    <row r="688" spans="1:14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row>
    <row r="689" spans="1:14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row>
    <row r="690" spans="1:14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row>
    <row r="691" spans="1:14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row>
    <row r="692" spans="1:14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row>
    <row r="693" spans="1:14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row>
    <row r="694" spans="1:14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row>
    <row r="695" spans="1:14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row>
    <row r="696" spans="1:14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row>
    <row r="697" spans="1:14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row>
    <row r="698" spans="1:14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row>
    <row r="699" spans="1:14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row>
    <row r="700" spans="1:14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row>
    <row r="701" spans="1:14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row>
    <row r="702" spans="1:14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row>
    <row r="703" spans="1:14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row>
    <row r="704" spans="1:14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row>
    <row r="705" spans="1:14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row>
    <row r="706" spans="1:14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row>
    <row r="707" spans="1:14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row>
    <row r="708" spans="1:14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row>
    <row r="709" spans="1:14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row>
    <row r="710" spans="1:14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row>
    <row r="711" spans="1:14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row>
    <row r="712" spans="1:14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row>
    <row r="713" spans="1:14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row>
    <row r="714" spans="1:14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row>
    <row r="715" spans="1:14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row>
    <row r="716" spans="1:14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row>
    <row r="717" spans="1:14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row>
    <row r="718" spans="1:14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row>
    <row r="719" spans="1:14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row>
    <row r="720" spans="1:14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row>
    <row r="721" spans="1:14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row>
    <row r="722" spans="1:14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row>
    <row r="723" spans="1:14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row>
    <row r="724" spans="1:14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row>
    <row r="725" spans="1:14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row>
    <row r="726" spans="1:14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row>
    <row r="727" spans="1:14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row>
    <row r="728" spans="1:14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row>
    <row r="729" spans="1:14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row>
    <row r="730" spans="1:14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row>
    <row r="731" spans="1:14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row>
    <row r="732" spans="1:14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row>
    <row r="733" spans="1:14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row>
    <row r="734" spans="1:14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row>
    <row r="735" spans="1:14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row>
    <row r="736" spans="1:14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row>
    <row r="737" spans="1:14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row>
    <row r="738" spans="1:14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row>
    <row r="739" spans="1:14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row>
    <row r="740" spans="1:14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row>
    <row r="741" spans="1:14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row>
    <row r="742" spans="1:14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row>
    <row r="743" spans="1:1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row>
    <row r="744" spans="1:14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row>
    <row r="745" spans="1:14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row>
    <row r="746" spans="1:14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row>
    <row r="747" spans="1:14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row>
    <row r="748" spans="1:14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row>
    <row r="749" spans="1:14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row>
    <row r="750" spans="1:14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row>
    <row r="751" spans="1:14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row>
    <row r="752" spans="1:14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row>
    <row r="753" spans="1:14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row>
    <row r="754" spans="1:14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row>
    <row r="755" spans="1:14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row>
    <row r="756" spans="1:14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row>
    <row r="757" spans="1:14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row>
    <row r="758" spans="1:14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row>
    <row r="759" spans="1:14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row>
    <row r="760" spans="1:14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row>
    <row r="761" spans="1:14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row>
    <row r="762" spans="1:14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row>
    <row r="763" spans="1:14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row>
    <row r="764" spans="1:14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row>
    <row r="765" spans="1:14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row>
    <row r="766" spans="1:14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row>
    <row r="767" spans="1:14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row>
    <row r="768" spans="1:14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row>
    <row r="769" spans="1:14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row>
    <row r="770" spans="1:14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row>
    <row r="771" spans="1:14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row>
    <row r="772" spans="1:14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row>
    <row r="773" spans="1:14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row>
    <row r="774" spans="1:14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row>
    <row r="775" spans="1:14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row>
    <row r="776" spans="1:14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row>
    <row r="777" spans="1:14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row>
    <row r="778" spans="1:14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row>
    <row r="779" spans="1:14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row>
    <row r="780" spans="1:14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row>
    <row r="781" spans="1:14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row>
    <row r="782" spans="1:14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row>
    <row r="783" spans="1:14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row>
    <row r="784" spans="1:14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row>
    <row r="785" spans="1:14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row>
    <row r="786" spans="1:14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row>
    <row r="787" spans="1:14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row>
    <row r="788" spans="1:14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row>
    <row r="789" spans="1:14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row>
    <row r="790" spans="1:14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row>
    <row r="791" spans="1:14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row>
    <row r="792" spans="1:14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row>
    <row r="793" spans="1:14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row>
    <row r="794" spans="1:14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row>
    <row r="795" spans="1:14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row>
    <row r="796" spans="1:14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row>
    <row r="797" spans="1:14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row>
    <row r="798" spans="1:14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row>
    <row r="799" spans="1:14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row>
    <row r="800" spans="1:14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row>
    <row r="801" spans="1:14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row>
    <row r="802" spans="1:14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row>
    <row r="803" spans="1:14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row>
    <row r="804" spans="1:14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row>
    <row r="805" spans="1:14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row>
    <row r="806" spans="1:14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row>
    <row r="807" spans="1:14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row>
    <row r="808" spans="1:14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row>
    <row r="809" spans="1:14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row>
    <row r="810" spans="1:14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row>
    <row r="811" spans="1:14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row>
    <row r="812" spans="1:14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row>
    <row r="813" spans="1:14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row>
    <row r="814" spans="1:14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row>
    <row r="815" spans="1:14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row>
    <row r="816" spans="1:14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row>
    <row r="817" spans="1:14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row>
    <row r="818" spans="1:14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row>
    <row r="819" spans="1:14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row>
    <row r="820" spans="1:14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row>
    <row r="821" spans="1:14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row>
    <row r="822" spans="1:14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row>
    <row r="823" spans="1:14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row>
    <row r="824" spans="1:14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row>
    <row r="825" spans="1:14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row>
    <row r="826" spans="1:14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row>
    <row r="827" spans="1:14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row>
    <row r="828" spans="1:14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row>
    <row r="829" spans="1:14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row>
    <row r="830" spans="1:14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row>
    <row r="831" spans="1:14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row>
    <row r="832" spans="1:14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row>
    <row r="833" spans="1:14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row>
    <row r="834" spans="1:14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row>
    <row r="835" spans="1:14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row>
    <row r="836" spans="1:14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row>
    <row r="837" spans="1:14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row>
    <row r="838" spans="1:14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row>
    <row r="839" spans="1:14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row>
    <row r="840" spans="1:14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row>
    <row r="841" spans="1:14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row>
    <row r="842" spans="1:14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row>
    <row r="843" spans="1:1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row>
    <row r="844" spans="1:14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row>
    <row r="845" spans="1:14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row>
    <row r="846" spans="1:14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row>
    <row r="847" spans="1:14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row>
    <row r="848" spans="1:14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row>
    <row r="849" spans="1:14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row>
    <row r="850" spans="1:14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row>
    <row r="851" spans="1:14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row>
    <row r="852" spans="1:14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row>
    <row r="853" spans="1:14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row>
    <row r="854" spans="1:14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row>
    <row r="855" spans="1:14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row>
    <row r="856" spans="1:14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row>
    <row r="857" spans="1:14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row>
    <row r="858" spans="1:14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row>
    <row r="859" spans="1:14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row>
    <row r="860" spans="1:14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row>
    <row r="861" spans="1:14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row>
    <row r="862" spans="1:14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row>
    <row r="863" spans="1:14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row>
    <row r="864" spans="1:14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row>
    <row r="865" spans="1:14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row>
    <row r="866" spans="1:14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row>
    <row r="867" spans="1:14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row>
    <row r="868" spans="1:14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row>
    <row r="869" spans="1:14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row>
    <row r="870" spans="1:14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row>
    <row r="871" spans="1:14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row>
    <row r="872" spans="1:14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row>
    <row r="873" spans="1:14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row>
    <row r="874" spans="1:14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row>
    <row r="875" spans="1:14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row>
    <row r="876" spans="1:14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row>
    <row r="877" spans="1:14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row>
    <row r="878" spans="1:14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row>
    <row r="879" spans="1:14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row>
    <row r="880" spans="1:14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row>
    <row r="881" spans="1:14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row>
    <row r="882" spans="1:14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row>
    <row r="883" spans="1:14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row>
    <row r="884" spans="1:14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row>
    <row r="885" spans="1:14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row>
    <row r="886" spans="1:14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row>
    <row r="887" spans="1:14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row>
    <row r="888" spans="1:14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row>
    <row r="889" spans="1:14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row>
    <row r="890" spans="1:14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row>
    <row r="891" spans="1:14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row>
    <row r="892" spans="1:14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row>
    <row r="893" spans="1:14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row>
    <row r="894" spans="1:14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row>
    <row r="895" spans="1:14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row>
    <row r="896" spans="1:14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row>
    <row r="897" spans="1:14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row>
    <row r="898" spans="1:14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row>
    <row r="899" spans="1:14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row>
    <row r="900" spans="1:14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row>
    <row r="901" spans="1:14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row>
    <row r="902" spans="1:14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row>
    <row r="903" spans="1:14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row>
    <row r="904" spans="1:14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row>
    <row r="905" spans="1:14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row>
    <row r="906" spans="1:14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row>
    <row r="907" spans="1:14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row>
    <row r="908" spans="1:14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row>
    <row r="909" spans="1:14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row>
    <row r="910" spans="1:14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row>
    <row r="911" spans="1:14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row>
    <row r="912" spans="1:14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row>
    <row r="913" spans="1:14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row>
    <row r="914" spans="1:14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row>
    <row r="915" spans="1:14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row>
    <row r="916" spans="1:14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row>
    <row r="917" spans="1:14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row>
    <row r="918" spans="1:14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row>
    <row r="919" spans="1:14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row>
    <row r="920" spans="1:14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row>
    <row r="921" spans="1:14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row>
    <row r="922" spans="1:14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row>
    <row r="923" spans="1:14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row>
    <row r="924" spans="1:14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row>
    <row r="925" spans="1:14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row>
    <row r="926" spans="1:14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row>
    <row r="927" spans="1:14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row>
    <row r="928" spans="1:14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row>
    <row r="929" spans="1:14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row>
    <row r="930" spans="1:14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row>
    <row r="931" spans="1:14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row>
    <row r="932" spans="1:14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row>
    <row r="933" spans="1:14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row>
    <row r="934" spans="1:14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row>
    <row r="935" spans="1:14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row>
    <row r="936" spans="1:14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row>
    <row r="937" spans="1:14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row>
    <row r="938" spans="1:14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row>
    <row r="939" spans="1:14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row>
    <row r="940" spans="1:14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row>
    <row r="941" spans="1:14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row>
    <row r="942" spans="1:14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row>
    <row r="943" spans="1:1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row>
    <row r="944" spans="1:14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row>
    <row r="945" spans="1:14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row>
    <row r="946" spans="1:14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row>
    <row r="947" spans="1:14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row>
    <row r="948" spans="1:14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row>
    <row r="949" spans="1:14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row>
    <row r="950" spans="1:14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row>
    <row r="951" spans="1:14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row>
    <row r="952" spans="1:14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row>
    <row r="953" spans="1:14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row>
    <row r="954" spans="1:14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row>
    <row r="955" spans="1:14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row>
    <row r="956" spans="1:14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row>
    <row r="957" spans="1:14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row>
    <row r="958" spans="1:14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row>
    <row r="959" spans="1:14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row>
    <row r="960" spans="1:14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row>
    <row r="961" spans="1:14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row>
    <row r="962" spans="1:14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row>
    <row r="963" spans="1:14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row>
    <row r="964" spans="1:14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row>
    <row r="965" spans="1:14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row>
    <row r="966" spans="1:14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row>
    <row r="967" spans="1:14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row>
    <row r="968" spans="1:14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row>
    <row r="969" spans="1:14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row>
    <row r="970" spans="1:14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row>
    <row r="971" spans="1:14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row>
    <row r="972" spans="1:14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row>
    <row r="973" spans="1:14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row>
    <row r="974" spans="1:14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row>
    <row r="975" spans="1:14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row>
    <row r="976" spans="1:14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row>
    <row r="977" spans="1:14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row>
    <row r="978" spans="1:14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row>
    <row r="979" spans="1:14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row>
    <row r="980" spans="1:14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row>
    <row r="981" spans="1:14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row>
    <row r="982" spans="1:14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row>
    <row r="983" spans="1:14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row>
    <row r="984" spans="1:14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row>
    <row r="985" spans="1:14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row>
    <row r="986" spans="1:14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row>
    <row r="987" spans="1:14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row>
    <row r="988" spans="1:14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row>
    <row r="989" spans="1:14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row>
    <row r="990" spans="1:14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row>
    <row r="991" spans="1:14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row>
    <row r="992" spans="1:14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row>
    <row r="993" spans="1:14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row>
    <row r="994" spans="1:14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row>
    <row r="995" spans="1:14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row>
    <row r="996" spans="1:14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row>
    <row r="997" spans="1:14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row>
    <row r="998" spans="1:14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row>
    <row r="999" spans="1:14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row>
    <row r="1000" spans="1:14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row>
    <row r="1001" spans="1:143">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row>
    <row r="1002" spans="1:143">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row>
    <row r="1003" spans="1:143">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row>
    <row r="1004" spans="1:143">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row>
    <row r="1005" spans="1:143">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row>
    <row r="1006" spans="1:143">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row>
    <row r="1007" spans="1:143">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row>
    <row r="1008" spans="1:143">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row>
    <row r="1009" spans="1:143">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row>
    <row r="1010" spans="1:143">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row>
    <row r="1011" spans="1:143">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row>
    <row r="1012" spans="1:143">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row>
    <row r="1013" spans="1:143">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row>
    <row r="1014" spans="1:143">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row>
    <row r="1015" spans="1:143">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row>
    <row r="1016" spans="1:143">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row>
    <row r="1017" spans="1:143">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row>
    <row r="1018" spans="1:143">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row>
    <row r="1019" spans="1:143">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row>
    <row r="1020" spans="1:14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row>
    <row r="1021" spans="1:143">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row>
    <row r="1022" spans="1:143">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row>
    <row r="1023" spans="1:143">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row>
    <row r="1024" spans="1:143">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row>
    <row r="1025" spans="1:143">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row>
    <row r="1026" spans="1:143">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row>
    <row r="1027" spans="1:143">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row>
    <row r="1028" spans="1:143">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row>
    <row r="1029" spans="1:143">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row>
    <row r="1030" spans="1:143">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row>
    <row r="1031" spans="1:143">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row>
    <row r="1032" spans="1:143">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row>
    <row r="1033" spans="1:143">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row>
    <row r="1034" spans="1:143">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row>
    <row r="1035" spans="1:143">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row>
    <row r="1036" spans="1:143">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row>
    <row r="1037" spans="1:143">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row>
    <row r="1038" spans="1:143">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row>
    <row r="1039" spans="1:143">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row>
    <row r="1040" spans="1:14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row>
    <row r="1041" spans="1:143">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row>
    <row r="1042" spans="1:143">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row>
    <row r="1043" spans="1:143">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row>
    <row r="1044" spans="1:143">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row>
    <row r="1045" spans="1:143">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row>
    <row r="1046" spans="1:14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row>
    <row r="1047" spans="1:143">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row>
    <row r="1048" spans="1:143">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row>
    <row r="1049" spans="1:143">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row>
    <row r="1050" spans="1:143">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row>
    <row r="1051" spans="1:143">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row>
    <row r="1052" spans="1:143">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row>
    <row r="1053" spans="1:143">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row>
    <row r="1054" spans="1:143">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row>
    <row r="1055" spans="1:143">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row>
    <row r="1056" spans="1:143">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row>
    <row r="1057" spans="1:143">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row>
    <row r="1058" spans="1:143">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row>
    <row r="1059" spans="1:143">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row>
    <row r="1060" spans="1:143">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row>
    <row r="1061" spans="1:143">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row>
    <row r="1062" spans="1:14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row>
    <row r="1063" spans="1:143">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row>
    <row r="1064" spans="1:143">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row>
    <row r="1065" spans="1:143">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row>
    <row r="1066" spans="1:143">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row>
    <row r="1067" spans="1:143">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row>
    <row r="1068" spans="1:143">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row>
    <row r="1069" spans="1:143">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row>
    <row r="1070" spans="1:143">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row>
    <row r="1071" spans="1:143">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row>
    <row r="1072" spans="1:143">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row>
    <row r="1073" spans="1:143">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row>
    <row r="1074" spans="1:143">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row>
    <row r="1075" spans="1:143">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row>
    <row r="1076" spans="1:143">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row>
    <row r="1077" spans="1:143">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row>
    <row r="1078" spans="1:143">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row>
    <row r="1079" spans="1:143">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row>
    <row r="1080" spans="1:143">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row>
    <row r="1081" spans="1:143">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row>
    <row r="1082" spans="1:143">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row>
    <row r="1083" spans="1:143">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row>
    <row r="1084" spans="1:143">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row>
    <row r="1085" spans="1:143">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row>
    <row r="1086" spans="1:143">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row>
    <row r="1087" spans="1:143">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row>
    <row r="1088" spans="1:143">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row>
    <row r="1089" spans="1:143">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row>
    <row r="1090" spans="1:143">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row>
    <row r="1091" spans="1:143">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row>
    <row r="1092" spans="1:14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row>
    <row r="1093" spans="1:143">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row>
    <row r="1094" spans="1:143">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row>
    <row r="1095" spans="1:143">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row>
    <row r="1096" spans="1:143">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row>
    <row r="1097" spans="1:143">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row>
    <row r="1098" spans="1:143">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row>
    <row r="1099" spans="1:143">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row>
    <row r="1100" spans="1:143">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row>
    <row r="1101" spans="1:143">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row>
    <row r="1102" spans="1:143">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row>
    <row r="1103" spans="1:143">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row>
    <row r="1104" spans="1:143">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row>
    <row r="1105" spans="1:143">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row>
    <row r="1106" spans="1:14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row>
    <row r="1107" spans="1:143">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row>
    <row r="1108" spans="1:143">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row>
    <row r="1109" spans="1:143">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row>
    <row r="1110" spans="1:143">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row>
    <row r="1111" spans="1:143">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row>
    <row r="1112" spans="1:143">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row>
    <row r="1113" spans="1:143">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row>
    <row r="1114" spans="1:143">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row>
    <row r="1115" spans="1:143">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row>
    <row r="1116" spans="1:143">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row>
    <row r="1117" spans="1:143">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row>
    <row r="1118" spans="1:143">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row>
    <row r="1119" spans="1:143">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row>
    <row r="1120" spans="1:143">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row>
    <row r="1121" spans="1:143">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row>
    <row r="1122" spans="1:143">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row>
    <row r="1123" spans="1:143">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row>
    <row r="1124" spans="1:143">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row>
    <row r="1125" spans="1:143">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row>
    <row r="1126" spans="1:143">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row>
    <row r="1127" spans="1:143">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row>
    <row r="1128" spans="1:143">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row>
    <row r="1129" spans="1:143">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row>
    <row r="1130" spans="1:143">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row>
    <row r="1131" spans="1:143">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row>
    <row r="1132" spans="1:14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row>
    <row r="1133" spans="1:143">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row>
    <row r="1134" spans="1:143">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row>
    <row r="1135" spans="1:143">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row>
    <row r="1136" spans="1:143">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row>
    <row r="1137" spans="1:143">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row>
    <row r="1138" spans="1:143">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row>
    <row r="1139" spans="1:143">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row>
    <row r="1140" spans="1:143">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row>
    <row r="1141" spans="1:143">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row>
    <row r="1142" spans="1:14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row>
    <row r="1143" spans="1:143">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row>
    <row r="1144" spans="1:143">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row>
    <row r="1145" spans="1:143">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row>
    <row r="1146" spans="1:143">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row>
    <row r="1147" spans="1:143">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row>
    <row r="1148" spans="1:143">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row>
    <row r="1149" spans="1:143">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row>
    <row r="1150" spans="1:143">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row>
    <row r="1151" spans="1:143">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row>
    <row r="1152" spans="1:143">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row>
    <row r="1153" spans="1:143">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row>
    <row r="1154" spans="1:143">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row>
    <row r="1155" spans="1:143">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row>
    <row r="1156" spans="1:143">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row>
    <row r="1157" spans="1:143">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row>
    <row r="1158" spans="1:143">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row>
    <row r="1159" spans="1:143">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row>
    <row r="1160" spans="1:14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row>
    <row r="1161" spans="1:143">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row>
    <row r="1162" spans="1:143">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row>
    <row r="1163" spans="1:143">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row>
    <row r="1164" spans="1:143">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row>
    <row r="1165" spans="1:143">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row>
    <row r="1166" spans="1:143">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row>
    <row r="1167" spans="1:143">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row>
    <row r="1168" spans="1:143">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row>
    <row r="1169" spans="1:143">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row>
    <row r="1170" spans="1:14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row>
    <row r="1171" spans="1:143">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row>
    <row r="1172" spans="1:143">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row>
    <row r="1173" spans="1:143">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row>
    <row r="1174" spans="1:143">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row>
    <row r="1175" spans="1:143">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row>
    <row r="1176" spans="1:143">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row>
    <row r="1177" spans="1:143">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row>
    <row r="1178" spans="1:143">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row>
    <row r="1179" spans="1:143">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row>
    <row r="1180" spans="1:14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row>
    <row r="1181" spans="1:143">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row>
    <row r="1182" spans="1:143">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row>
    <row r="1183" spans="1:143">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row>
    <row r="1184" spans="1:14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row>
    <row r="1185" spans="1:143">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row>
    <row r="1186" spans="1:143">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row>
    <row r="1187" spans="1:143">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row>
    <row r="1188" spans="1:143">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row>
    <row r="1189" spans="1:143">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row>
    <row r="1190" spans="1:143">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row>
    <row r="1191" spans="1:143">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row>
    <row r="1192" spans="1:143">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row>
    <row r="1193" spans="1:143">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row>
    <row r="1194" spans="1:143">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row>
    <row r="1195" spans="1:143">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row>
    <row r="1196" spans="1:143">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row>
    <row r="1197" spans="1:143">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row>
    <row r="1198" spans="1:14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row>
    <row r="1199" spans="1:143">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row>
    <row r="1200" spans="1:143">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row>
    <row r="1201" spans="1:143">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row>
    <row r="1202" spans="1:14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row>
    <row r="1203" spans="1:143">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row>
    <row r="1204" spans="1:143">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row>
    <row r="1205" spans="1:143">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row>
    <row r="1206" spans="1:14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row>
    <row r="1207" spans="1:143">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row>
    <row r="1208" spans="1:143">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row>
    <row r="1209" spans="1:143">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row>
    <row r="1210" spans="1:143">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row>
    <row r="1211" spans="1:143">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row>
    <row r="1212" spans="1:14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row>
    <row r="1213" spans="1:143">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row>
    <row r="1214" spans="1:143">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row>
    <row r="1215" spans="1:143">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row>
    <row r="1216" spans="1:143">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row>
    <row r="1217" spans="1:143">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row>
    <row r="1218" spans="1:143">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row>
    <row r="1219" spans="1:143">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row>
    <row r="1220" spans="1:143">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row>
    <row r="1221" spans="1:143">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row>
    <row r="1222" spans="1:143">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row>
    <row r="1223" spans="1:143">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row>
    <row r="1224" spans="1:143">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row>
    <row r="1225" spans="1:143">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row>
    <row r="1226" spans="1:143">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row>
    <row r="1227" spans="1:143">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row>
    <row r="1228" spans="1:143">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row>
    <row r="1229" spans="1:143">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row>
    <row r="1230" spans="1:143">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row>
    <row r="1231" spans="1:143">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row>
    <row r="1232" spans="1:143">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row>
    <row r="1233" spans="1:143">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row>
    <row r="1234" spans="1:143">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row>
    <row r="1235" spans="1:143">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row>
    <row r="1236" spans="1:143">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row>
    <row r="1237" spans="1:143">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row>
    <row r="1238" spans="1:14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row>
    <row r="1239" spans="1:143">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row>
    <row r="1240" spans="1:143">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row>
    <row r="1241" spans="1:143">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row>
    <row r="1242" spans="1:143">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row>
    <row r="1243" spans="1:143">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row>
    <row r="1244" spans="1:14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row>
    <row r="1245" spans="1:143">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row>
    <row r="1246" spans="1:143">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row>
    <row r="1247" spans="1:143">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row>
    <row r="1248" spans="1:14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row>
    <row r="1249" spans="1:143">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row>
    <row r="1250" spans="1:143">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row>
    <row r="1251" spans="1:143">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row>
    <row r="1252" spans="1:143">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row>
    <row r="1253" spans="1:143">
      <c r="A1253" s="18"/>
      <c r="B1253" s="18"/>
      <c r="C1253" s="18"/>
      <c r="D1253" s="18"/>
      <c r="E1253" s="18"/>
      <c r="F1253" s="18"/>
      <c r="G1253" s="18"/>
      <c r="H1253" s="18"/>
      <c r="I1253" s="18"/>
      <c r="J1253" s="18"/>
      <c r="K1253" s="18"/>
      <c r="L1253" s="18"/>
      <c r="M1253" s="18"/>
      <c r="N1253" s="18"/>
      <c r="O1253" s="18"/>
      <c r="P1253" s="18"/>
      <c r="Q1253" s="18"/>
    </row>
    <row r="1254" spans="1:143">
      <c r="A1254" s="18"/>
      <c r="B1254" s="18"/>
      <c r="C1254" s="18"/>
      <c r="D1254" s="18"/>
      <c r="E1254" s="18"/>
      <c r="F1254" s="18"/>
      <c r="G1254" s="18"/>
      <c r="H1254" s="18"/>
      <c r="I1254" s="18"/>
      <c r="J1254" s="18"/>
      <c r="K1254" s="18"/>
      <c r="L1254" s="18"/>
      <c r="M1254" s="18"/>
      <c r="N1254" s="18"/>
      <c r="O1254" s="18"/>
      <c r="P1254" s="18"/>
      <c r="Q1254" s="18"/>
    </row>
    <row r="1255" spans="1:143">
      <c r="A1255" s="18"/>
      <c r="B1255" s="18"/>
      <c r="C1255" s="18"/>
      <c r="D1255" s="18"/>
      <c r="E1255" s="18"/>
      <c r="F1255" s="18"/>
      <c r="G1255" s="18"/>
      <c r="H1255" s="18"/>
      <c r="I1255" s="18"/>
      <c r="J1255" s="18"/>
      <c r="K1255" s="18"/>
      <c r="L1255" s="18"/>
      <c r="M1255" s="18"/>
      <c r="N1255" s="18"/>
      <c r="O1255" s="18"/>
      <c r="P1255" s="18"/>
      <c r="Q1255" s="18"/>
    </row>
    <row r="1256" spans="1:143">
      <c r="A1256" s="18"/>
      <c r="B1256" s="18"/>
      <c r="C1256" s="18"/>
      <c r="D1256" s="18"/>
      <c r="E1256" s="18"/>
      <c r="F1256" s="18"/>
      <c r="G1256" s="18"/>
      <c r="H1256" s="18"/>
      <c r="I1256" s="18"/>
      <c r="J1256" s="18"/>
      <c r="K1256" s="18"/>
      <c r="L1256" s="18"/>
      <c r="M1256" s="18"/>
      <c r="N1256" s="18"/>
      <c r="O1256" s="18"/>
      <c r="P1256" s="18"/>
      <c r="Q1256" s="18"/>
    </row>
    <row r="1257" spans="1:143">
      <c r="A1257" s="18"/>
      <c r="B1257" s="18"/>
      <c r="C1257" s="18"/>
      <c r="D1257" s="18"/>
      <c r="E1257" s="18"/>
      <c r="F1257" s="18"/>
      <c r="G1257" s="18"/>
      <c r="H1257" s="18"/>
      <c r="I1257" s="18"/>
      <c r="J1257" s="18"/>
      <c r="K1257" s="18"/>
      <c r="L1257" s="18"/>
      <c r="M1257" s="18"/>
      <c r="N1257" s="18"/>
      <c r="O1257" s="18"/>
      <c r="P1257" s="18"/>
      <c r="Q1257" s="18"/>
    </row>
    <row r="1258" spans="1:143">
      <c r="A1258" s="18"/>
      <c r="B1258" s="18"/>
      <c r="C1258" s="18"/>
      <c r="D1258" s="18"/>
      <c r="E1258" s="18"/>
      <c r="F1258" s="18"/>
      <c r="G1258" s="18"/>
      <c r="H1258" s="18"/>
      <c r="I1258" s="18"/>
      <c r="J1258" s="18"/>
      <c r="K1258" s="18"/>
      <c r="L1258" s="18"/>
      <c r="M1258" s="18"/>
      <c r="N1258" s="18"/>
      <c r="O1258" s="18"/>
      <c r="P1258" s="18"/>
      <c r="Q1258" s="18"/>
    </row>
    <row r="1259" spans="1:143">
      <c r="A1259" s="18"/>
      <c r="B1259" s="18"/>
      <c r="C1259" s="18"/>
      <c r="D1259" s="18"/>
      <c r="E1259" s="18"/>
      <c r="F1259" s="18"/>
      <c r="G1259" s="18"/>
      <c r="H1259" s="18"/>
      <c r="I1259" s="18"/>
      <c r="J1259" s="18"/>
      <c r="K1259" s="18"/>
      <c r="L1259" s="18"/>
      <c r="M1259" s="18"/>
      <c r="N1259" s="18"/>
      <c r="O1259" s="18"/>
      <c r="P1259" s="18"/>
      <c r="Q1259" s="18"/>
    </row>
    <row r="1260" spans="1:143">
      <c r="A1260" s="18"/>
      <c r="B1260" s="18"/>
      <c r="C1260" s="18"/>
      <c r="D1260" s="18"/>
      <c r="E1260" s="18"/>
      <c r="F1260" s="18"/>
      <c r="G1260" s="18"/>
      <c r="H1260" s="18"/>
      <c r="I1260" s="18"/>
      <c r="J1260" s="18"/>
      <c r="K1260" s="18"/>
      <c r="L1260" s="18"/>
      <c r="M1260" s="18"/>
      <c r="N1260" s="18"/>
      <c r="O1260" s="18"/>
      <c r="P1260" s="18"/>
      <c r="Q1260" s="18"/>
    </row>
    <row r="1261" spans="1:143">
      <c r="A1261" s="18"/>
      <c r="B1261" s="18"/>
      <c r="C1261" s="18"/>
      <c r="D1261" s="18"/>
      <c r="E1261" s="18"/>
      <c r="F1261" s="18"/>
      <c r="G1261" s="18"/>
      <c r="H1261" s="18"/>
      <c r="I1261" s="18"/>
      <c r="J1261" s="18"/>
      <c r="K1261" s="18"/>
      <c r="L1261" s="18"/>
      <c r="M1261" s="18"/>
      <c r="N1261" s="18"/>
      <c r="O1261" s="18"/>
      <c r="P1261" s="18"/>
      <c r="Q1261" s="18"/>
    </row>
    <row r="1262" spans="1:143">
      <c r="A1262" s="18"/>
      <c r="B1262" s="18"/>
      <c r="C1262" s="18"/>
      <c r="D1262" s="18"/>
      <c r="E1262" s="18"/>
      <c r="F1262" s="18"/>
      <c r="G1262" s="18"/>
      <c r="H1262" s="18"/>
      <c r="I1262" s="18"/>
      <c r="J1262" s="18"/>
      <c r="K1262" s="18"/>
      <c r="L1262" s="18"/>
      <c r="M1262" s="18"/>
      <c r="N1262" s="18"/>
      <c r="O1262" s="18"/>
      <c r="P1262" s="18"/>
      <c r="Q1262" s="18"/>
    </row>
    <row r="1263" spans="1:143">
      <c r="A1263" s="18"/>
      <c r="B1263" s="18"/>
      <c r="C1263" s="18"/>
      <c r="D1263" s="18"/>
      <c r="E1263" s="18"/>
      <c r="F1263" s="18"/>
      <c r="G1263" s="18"/>
      <c r="H1263" s="18"/>
      <c r="I1263" s="18"/>
      <c r="J1263" s="18"/>
      <c r="K1263" s="18"/>
      <c r="L1263" s="18"/>
      <c r="M1263" s="18"/>
      <c r="N1263" s="18"/>
      <c r="O1263" s="18"/>
      <c r="P1263" s="18"/>
      <c r="Q1263" s="18"/>
    </row>
    <row r="1264" spans="1:143">
      <c r="A1264" s="18"/>
      <c r="B1264" s="18"/>
      <c r="C1264" s="18"/>
      <c r="D1264" s="18"/>
      <c r="E1264" s="18"/>
      <c r="F1264" s="18"/>
      <c r="G1264" s="18"/>
      <c r="H1264" s="18"/>
      <c r="I1264" s="18"/>
      <c r="J1264" s="18"/>
      <c r="K1264" s="18"/>
      <c r="L1264" s="18"/>
      <c r="M1264" s="18"/>
      <c r="N1264" s="18"/>
      <c r="O1264" s="18"/>
      <c r="P1264" s="18"/>
      <c r="Q1264" s="18"/>
    </row>
    <row r="1265" spans="1:17">
      <c r="A1265" s="18"/>
      <c r="B1265" s="18"/>
      <c r="C1265" s="18"/>
      <c r="D1265" s="18"/>
      <c r="E1265" s="18"/>
      <c r="F1265" s="18"/>
      <c r="G1265" s="18"/>
      <c r="H1265" s="18"/>
      <c r="I1265" s="18"/>
      <c r="J1265" s="18"/>
      <c r="K1265" s="18"/>
      <c r="L1265" s="18"/>
      <c r="M1265" s="18"/>
      <c r="N1265" s="18"/>
      <c r="O1265" s="18"/>
      <c r="P1265" s="18"/>
      <c r="Q1265" s="18"/>
    </row>
    <row r="1266" spans="1:17">
      <c r="A1266" s="18"/>
      <c r="B1266" s="18"/>
      <c r="C1266" s="18"/>
      <c r="D1266" s="18"/>
      <c r="E1266" s="18"/>
      <c r="F1266" s="18"/>
      <c r="G1266" s="18"/>
      <c r="H1266" s="18"/>
      <c r="I1266" s="18"/>
      <c r="J1266" s="18"/>
      <c r="K1266" s="18"/>
      <c r="L1266" s="18"/>
      <c r="M1266" s="18"/>
      <c r="N1266" s="18"/>
      <c r="O1266" s="18"/>
      <c r="P1266" s="18"/>
      <c r="Q1266" s="18"/>
    </row>
    <row r="1267" spans="1:17">
      <c r="A1267" s="18"/>
      <c r="B1267" s="18"/>
      <c r="C1267" s="18"/>
      <c r="D1267" s="18"/>
      <c r="E1267" s="18"/>
      <c r="F1267" s="18"/>
      <c r="G1267" s="18"/>
      <c r="H1267" s="18"/>
      <c r="I1267" s="18"/>
      <c r="J1267" s="18"/>
      <c r="K1267" s="18"/>
      <c r="L1267" s="18"/>
      <c r="M1267" s="18"/>
      <c r="N1267" s="18"/>
      <c r="O1267" s="18"/>
      <c r="P1267" s="18"/>
      <c r="Q1267" s="18"/>
    </row>
    <row r="1268" spans="1:17">
      <c r="A1268" s="18"/>
      <c r="B1268" s="18"/>
      <c r="C1268" s="18"/>
      <c r="D1268" s="18"/>
      <c r="E1268" s="18"/>
      <c r="F1268" s="18"/>
      <c r="G1268" s="18"/>
      <c r="H1268" s="18"/>
      <c r="I1268" s="18"/>
      <c r="J1268" s="18"/>
      <c r="K1268" s="18"/>
      <c r="L1268" s="18"/>
      <c r="M1268" s="18"/>
      <c r="N1268" s="18"/>
      <c r="O1268" s="18"/>
      <c r="P1268" s="18"/>
      <c r="Q1268" s="18"/>
    </row>
    <row r="1269" spans="1:17">
      <c r="A1269" s="18"/>
      <c r="B1269" s="18"/>
      <c r="C1269" s="18"/>
      <c r="D1269" s="18"/>
      <c r="E1269" s="18"/>
      <c r="F1269" s="18"/>
      <c r="G1269" s="18"/>
      <c r="H1269" s="18"/>
      <c r="I1269" s="18"/>
      <c r="J1269" s="18"/>
      <c r="K1269" s="18"/>
      <c r="L1269" s="18"/>
      <c r="M1269" s="18"/>
      <c r="N1269" s="18"/>
      <c r="O1269" s="18"/>
      <c r="P1269" s="18"/>
      <c r="Q1269" s="18"/>
    </row>
    <row r="1270" spans="1:17">
      <c r="A1270" s="18"/>
      <c r="B1270" s="18"/>
      <c r="C1270" s="18"/>
      <c r="D1270" s="18"/>
      <c r="E1270" s="18"/>
      <c r="F1270" s="18"/>
      <c r="G1270" s="18"/>
      <c r="H1270" s="18"/>
      <c r="I1270" s="18"/>
      <c r="J1270" s="18"/>
      <c r="K1270" s="18"/>
      <c r="L1270" s="18"/>
      <c r="M1270" s="18"/>
      <c r="N1270" s="18"/>
      <c r="O1270" s="18"/>
      <c r="P1270" s="18"/>
      <c r="Q1270" s="18"/>
    </row>
    <row r="1271" spans="1:17">
      <c r="B1271" s="18"/>
      <c r="C1271" s="18"/>
      <c r="D1271" s="18"/>
      <c r="E1271" s="18"/>
      <c r="F1271" s="18"/>
      <c r="G1271" s="18"/>
      <c r="H1271" s="18"/>
      <c r="I1271" s="18"/>
      <c r="J1271" s="18"/>
      <c r="K1271" s="18"/>
      <c r="L1271" s="18"/>
      <c r="M1271" s="18"/>
      <c r="N1271" s="18"/>
      <c r="O1271" s="18"/>
      <c r="P1271" s="18"/>
      <c r="Q1271" s="18"/>
    </row>
    <row r="1272" spans="1:17">
      <c r="B1272" s="18"/>
      <c r="C1272" s="18"/>
      <c r="D1272" s="18"/>
      <c r="E1272" s="18"/>
      <c r="F1272" s="18"/>
      <c r="G1272" s="18"/>
      <c r="H1272" s="18"/>
      <c r="I1272" s="18"/>
      <c r="J1272" s="18"/>
      <c r="K1272" s="18"/>
      <c r="L1272" s="18"/>
      <c r="M1272" s="18"/>
      <c r="N1272" s="18"/>
      <c r="O1272" s="18"/>
      <c r="P1272" s="18"/>
      <c r="Q1272" s="18"/>
    </row>
    <row r="1273" spans="1:17">
      <c r="B1273" s="18"/>
      <c r="C1273" s="18"/>
      <c r="D1273" s="18"/>
      <c r="E1273" s="18"/>
      <c r="F1273" s="18"/>
      <c r="G1273" s="18"/>
      <c r="H1273" s="18"/>
      <c r="I1273" s="18"/>
      <c r="J1273" s="18"/>
      <c r="K1273" s="18"/>
      <c r="L1273" s="18"/>
      <c r="M1273" s="18"/>
      <c r="N1273" s="18"/>
      <c r="O1273" s="18"/>
      <c r="P1273" s="18"/>
      <c r="Q1273" s="18"/>
    </row>
    <row r="1274" spans="1:17">
      <c r="B1274" s="18"/>
      <c r="C1274" s="18"/>
      <c r="D1274" s="18"/>
      <c r="E1274" s="18"/>
      <c r="F1274" s="18"/>
      <c r="G1274" s="18"/>
      <c r="H1274" s="18"/>
      <c r="I1274" s="18"/>
      <c r="J1274" s="18"/>
      <c r="K1274" s="18"/>
      <c r="L1274" s="18"/>
      <c r="M1274" s="18"/>
      <c r="N1274" s="18"/>
      <c r="O1274" s="18"/>
      <c r="P1274" s="18"/>
      <c r="Q1274" s="18"/>
    </row>
    <row r="1275" spans="1:17">
      <c r="B1275" s="18"/>
      <c r="C1275" s="18"/>
      <c r="D1275" s="18"/>
      <c r="E1275" s="18"/>
      <c r="F1275" s="18"/>
      <c r="G1275" s="18"/>
      <c r="H1275" s="18"/>
      <c r="I1275" s="18"/>
      <c r="J1275" s="18"/>
      <c r="K1275" s="18"/>
      <c r="L1275" s="18"/>
      <c r="M1275" s="18"/>
      <c r="N1275" s="18"/>
      <c r="O1275" s="18"/>
      <c r="P1275" s="18"/>
      <c r="Q1275" s="18"/>
    </row>
    <row r="1276" spans="1:17">
      <c r="B1276" s="18"/>
      <c r="C1276" s="18"/>
      <c r="D1276" s="18"/>
      <c r="E1276" s="18"/>
      <c r="F1276" s="18"/>
      <c r="G1276" s="18"/>
      <c r="H1276" s="18"/>
      <c r="I1276" s="18"/>
      <c r="J1276" s="18"/>
      <c r="K1276" s="18"/>
      <c r="L1276" s="18"/>
      <c r="M1276" s="18"/>
      <c r="N1276" s="18"/>
      <c r="O1276" s="18"/>
      <c r="P1276" s="18"/>
      <c r="Q1276" s="18"/>
    </row>
    <row r="1277" spans="1:17">
      <c r="B1277" s="18"/>
      <c r="C1277" s="18"/>
      <c r="D1277" s="18"/>
      <c r="E1277" s="18"/>
      <c r="F1277" s="18"/>
      <c r="G1277" s="18"/>
      <c r="H1277" s="18"/>
      <c r="I1277" s="18"/>
      <c r="J1277" s="18"/>
      <c r="K1277" s="18"/>
      <c r="L1277" s="18"/>
      <c r="M1277" s="18"/>
      <c r="N1277" s="18"/>
      <c r="O1277" s="18"/>
      <c r="P1277" s="18"/>
      <c r="Q1277" s="18"/>
    </row>
    <row r="1278" spans="1:17">
      <c r="B1278" s="18"/>
      <c r="C1278" s="18"/>
      <c r="D1278" s="18"/>
      <c r="E1278" s="18"/>
      <c r="F1278" s="18"/>
      <c r="G1278" s="18"/>
      <c r="H1278" s="18"/>
      <c r="I1278" s="18"/>
      <c r="J1278" s="18"/>
      <c r="K1278" s="18"/>
      <c r="L1278" s="18"/>
      <c r="M1278" s="18"/>
      <c r="N1278" s="18"/>
      <c r="O1278" s="18"/>
      <c r="P1278" s="18"/>
      <c r="Q1278" s="18"/>
    </row>
    <row r="1279" spans="1:17">
      <c r="B1279" s="18"/>
      <c r="C1279" s="18"/>
      <c r="D1279" s="18"/>
      <c r="E1279" s="18"/>
      <c r="F1279" s="18"/>
      <c r="G1279" s="18"/>
      <c r="H1279" s="18"/>
      <c r="I1279" s="18"/>
      <c r="J1279" s="18"/>
      <c r="K1279" s="18"/>
      <c r="L1279" s="18"/>
      <c r="M1279" s="18"/>
      <c r="N1279" s="18"/>
      <c r="O1279" s="18"/>
      <c r="P1279" s="18"/>
      <c r="Q1279" s="18"/>
    </row>
  </sheetData>
  <mergeCells count="1">
    <mergeCell ref="F1:Q1"/>
  </mergeCells>
  <pageMargins left="0.7" right="0.7" top="0.75" bottom="0.75" header="0.3" footer="0.3"/>
  <pageSetup paperSize="8"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
  <sheetViews>
    <sheetView workbookViewId="0">
      <selection activeCell="E10" sqref="E10"/>
    </sheetView>
  </sheetViews>
  <sheetFormatPr defaultColWidth="9.1796875" defaultRowHeight="14.5"/>
  <cols>
    <col min="1" max="1" width="1.26953125" style="2" customWidth="1"/>
    <col min="2" max="2" width="6.54296875" style="19" bestFit="1" customWidth="1"/>
    <col min="3" max="3" width="17.81640625" style="20" bestFit="1" customWidth="1"/>
    <col min="4" max="4" width="11" style="20" bestFit="1" customWidth="1"/>
    <col min="5" max="5" width="20.54296875" style="20" bestFit="1" customWidth="1"/>
    <col min="6" max="16384" width="9.1796875" style="2"/>
  </cols>
  <sheetData>
    <row r="1" spans="2:5" ht="6" customHeight="1" thickBot="1"/>
    <row r="2" spans="2:5">
      <c r="B2" s="59" t="s">
        <v>193</v>
      </c>
      <c r="C2" s="60" t="s">
        <v>194</v>
      </c>
      <c r="D2" s="60" t="s">
        <v>195</v>
      </c>
      <c r="E2" s="61" t="s">
        <v>196</v>
      </c>
    </row>
    <row r="3" spans="2:5">
      <c r="B3" s="62">
        <v>9</v>
      </c>
      <c r="C3" s="63" t="s">
        <v>197</v>
      </c>
      <c r="D3" s="63" t="s">
        <v>198</v>
      </c>
      <c r="E3" s="64" t="s">
        <v>199</v>
      </c>
    </row>
    <row r="4" spans="2:5">
      <c r="B4" s="62">
        <v>7</v>
      </c>
      <c r="C4" s="63" t="s">
        <v>200</v>
      </c>
      <c r="D4" s="63" t="s">
        <v>201</v>
      </c>
      <c r="E4" s="64" t="s">
        <v>202</v>
      </c>
    </row>
    <row r="5" spans="2:5">
      <c r="B5" s="62">
        <v>5</v>
      </c>
      <c r="C5" s="63" t="s">
        <v>203</v>
      </c>
      <c r="D5" s="63" t="s">
        <v>204</v>
      </c>
      <c r="E5" s="64" t="s">
        <v>205</v>
      </c>
    </row>
    <row r="6" spans="2:5" ht="15" thickBot="1">
      <c r="B6" s="65">
        <v>3</v>
      </c>
      <c r="C6" s="66" t="s">
        <v>206</v>
      </c>
      <c r="D6" s="66" t="s">
        <v>207</v>
      </c>
      <c r="E6" s="67" t="s">
        <v>208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18"/>
  <sheetViews>
    <sheetView workbookViewId="0">
      <selection activeCell="Z18" sqref="Z18:AI18"/>
    </sheetView>
  </sheetViews>
  <sheetFormatPr defaultColWidth="9.1796875" defaultRowHeight="14"/>
  <cols>
    <col min="1" max="1" width="1.1796875" style="13" customWidth="1"/>
    <col min="2" max="2" width="3.1796875" style="13" customWidth="1"/>
    <col min="3" max="3" width="4.26953125" style="13" customWidth="1"/>
    <col min="4" max="4" width="4.453125" style="13" customWidth="1"/>
    <col min="5" max="5" width="5.81640625" style="13" customWidth="1"/>
    <col min="6" max="7" width="4.26953125" style="13" customWidth="1"/>
    <col min="8" max="9" width="6.1796875" style="13" customWidth="1"/>
    <col min="10" max="12" width="3.81640625" style="13" customWidth="1"/>
    <col min="13" max="14" width="8.26953125" style="13" customWidth="1"/>
    <col min="15" max="17" width="4.453125" style="13" customWidth="1"/>
    <col min="18" max="19" width="4.26953125" style="13" customWidth="1"/>
    <col min="20" max="21" width="4.54296875" style="13" customWidth="1"/>
    <col min="22" max="22" width="8.453125" style="13" customWidth="1"/>
    <col min="23" max="23" width="6.7265625" style="13" customWidth="1"/>
    <col min="24" max="25" width="5" style="13" customWidth="1"/>
    <col min="26" max="29" width="3.26953125" style="13" customWidth="1"/>
    <col min="30" max="35" width="4.26953125" style="13" customWidth="1"/>
    <col min="36" max="16384" width="9.1796875" style="13"/>
  </cols>
  <sheetData>
    <row r="1" spans="2:35" ht="34.5" customHeight="1">
      <c r="B1" s="310" t="s">
        <v>226</v>
      </c>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row>
    <row r="2" spans="2:35" ht="25">
      <c r="B2" s="69"/>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1"/>
    </row>
    <row r="3" spans="2:35">
      <c r="B3" s="72"/>
      <c r="C3" s="311" t="s">
        <v>16</v>
      </c>
      <c r="D3" s="311"/>
      <c r="E3" s="311"/>
      <c r="F3" s="307"/>
      <c r="G3" s="307"/>
      <c r="H3" s="307"/>
      <c r="I3" s="307"/>
      <c r="J3" s="307"/>
      <c r="K3" s="307"/>
      <c r="L3" s="307"/>
      <c r="M3" s="307"/>
      <c r="N3" s="307"/>
      <c r="O3" s="73"/>
      <c r="P3" s="73" t="s">
        <v>17</v>
      </c>
      <c r="Q3" s="73"/>
      <c r="R3" s="73"/>
      <c r="S3" s="307"/>
      <c r="T3" s="307"/>
      <c r="U3" s="307"/>
      <c r="V3" s="307"/>
      <c r="W3" s="307"/>
      <c r="X3" s="307"/>
      <c r="Y3" s="307"/>
      <c r="Z3" s="74"/>
      <c r="AA3" s="74" t="s">
        <v>18</v>
      </c>
      <c r="AB3" s="75"/>
      <c r="AC3" s="73"/>
      <c r="AD3" s="73"/>
      <c r="AE3" s="312"/>
      <c r="AF3" s="312"/>
      <c r="AG3" s="76" t="s">
        <v>19</v>
      </c>
      <c r="AH3" s="77"/>
      <c r="AI3" s="78"/>
    </row>
    <row r="4" spans="2:35">
      <c r="B4" s="72"/>
      <c r="C4" s="311" t="s">
        <v>20</v>
      </c>
      <c r="D4" s="311"/>
      <c r="E4" s="311"/>
      <c r="F4" s="308"/>
      <c r="G4" s="308"/>
      <c r="H4" s="308"/>
      <c r="I4" s="308"/>
      <c r="J4" s="308"/>
      <c r="K4" s="308"/>
      <c r="L4" s="308"/>
      <c r="M4" s="79"/>
      <c r="N4" s="77"/>
      <c r="O4" s="73"/>
      <c r="P4" s="73" t="s">
        <v>21</v>
      </c>
      <c r="Q4" s="73"/>
      <c r="R4" s="73"/>
      <c r="S4" s="313"/>
      <c r="T4" s="308"/>
      <c r="U4" s="308"/>
      <c r="V4" s="308"/>
      <c r="W4" s="308"/>
      <c r="X4" s="308"/>
      <c r="Y4" s="308"/>
      <c r="Z4" s="74"/>
      <c r="AA4" s="74" t="s">
        <v>22</v>
      </c>
      <c r="AB4" s="73"/>
      <c r="AC4" s="73"/>
      <c r="AD4" s="73"/>
      <c r="AE4" s="307"/>
      <c r="AF4" s="307"/>
      <c r="AG4" s="307"/>
      <c r="AH4" s="307"/>
      <c r="AI4" s="78"/>
    </row>
    <row r="5" spans="2:35">
      <c r="B5" s="72"/>
      <c r="C5" s="74" t="s">
        <v>23</v>
      </c>
      <c r="D5" s="74"/>
      <c r="E5" s="74"/>
      <c r="F5" s="307"/>
      <c r="G5" s="307"/>
      <c r="H5" s="307"/>
      <c r="I5" s="307"/>
      <c r="J5" s="307"/>
      <c r="K5" s="307"/>
      <c r="L5" s="307"/>
      <c r="M5" s="307"/>
      <c r="N5" s="307"/>
      <c r="O5" s="73"/>
      <c r="P5" s="73" t="s">
        <v>24</v>
      </c>
      <c r="Q5" s="73"/>
      <c r="R5" s="73"/>
      <c r="S5" s="308"/>
      <c r="T5" s="308"/>
      <c r="U5" s="308"/>
      <c r="V5" s="308"/>
      <c r="W5" s="308"/>
      <c r="X5" s="308"/>
      <c r="Y5" s="308"/>
      <c r="Z5" s="74"/>
      <c r="AA5" s="74" t="s">
        <v>25</v>
      </c>
      <c r="AB5" s="73"/>
      <c r="AC5" s="73"/>
      <c r="AD5" s="73"/>
      <c r="AE5" s="309"/>
      <c r="AF5" s="309"/>
      <c r="AG5" s="309"/>
      <c r="AH5" s="309"/>
      <c r="AI5" s="78"/>
    </row>
    <row r="6" spans="2:35">
      <c r="B6" s="72"/>
      <c r="C6" s="74" t="s">
        <v>26</v>
      </c>
      <c r="D6" s="74"/>
      <c r="E6" s="74"/>
      <c r="F6" s="308"/>
      <c r="G6" s="308"/>
      <c r="H6" s="308"/>
      <c r="I6" s="308"/>
      <c r="J6" s="308"/>
      <c r="K6" s="308"/>
      <c r="L6" s="308"/>
      <c r="M6" s="308"/>
      <c r="N6" s="308"/>
      <c r="O6" s="73"/>
      <c r="P6" s="73" t="s">
        <v>27</v>
      </c>
      <c r="Q6" s="73"/>
      <c r="R6" s="73"/>
      <c r="S6" s="308"/>
      <c r="T6" s="308"/>
      <c r="U6" s="308"/>
      <c r="V6" s="308"/>
      <c r="W6" s="308"/>
      <c r="X6" s="308"/>
      <c r="Y6" s="308"/>
      <c r="Z6" s="74"/>
      <c r="AA6" s="74" t="s">
        <v>28</v>
      </c>
      <c r="AB6" s="73"/>
      <c r="AC6" s="73"/>
      <c r="AD6" s="73"/>
      <c r="AE6" s="308"/>
      <c r="AF6" s="308"/>
      <c r="AG6" s="308"/>
      <c r="AH6" s="308"/>
      <c r="AI6" s="78"/>
    </row>
    <row r="7" spans="2:35">
      <c r="B7" s="81"/>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3"/>
    </row>
    <row r="8" spans="2:35" ht="3" customHeight="1">
      <c r="B8" s="84"/>
      <c r="C8" s="84"/>
      <c r="D8" s="84"/>
      <c r="E8" s="84"/>
      <c r="F8" s="84"/>
      <c r="G8" s="84"/>
      <c r="H8" s="84"/>
      <c r="I8" s="84"/>
      <c r="J8" s="84"/>
      <c r="K8" s="84"/>
      <c r="L8" s="84"/>
      <c r="M8" s="84"/>
      <c r="N8" s="84"/>
      <c r="O8" s="84"/>
      <c r="P8" s="84"/>
      <c r="Q8" s="84"/>
      <c r="R8" s="84"/>
      <c r="S8" s="84"/>
      <c r="T8" s="84"/>
      <c r="U8" s="84"/>
      <c r="V8" s="84"/>
      <c r="W8" s="84"/>
      <c r="X8" s="84"/>
      <c r="Y8" s="84"/>
      <c r="Z8" s="84"/>
      <c r="AA8" s="84"/>
      <c r="AB8" s="84"/>
      <c r="AC8" s="84"/>
      <c r="AD8" s="84"/>
      <c r="AE8" s="84"/>
      <c r="AF8" s="84"/>
      <c r="AG8" s="84"/>
      <c r="AH8" s="84"/>
      <c r="AI8" s="84"/>
    </row>
    <row r="9" spans="2:35" ht="39" customHeight="1">
      <c r="B9" s="304" t="s">
        <v>1</v>
      </c>
      <c r="C9" s="304"/>
      <c r="D9" s="304"/>
      <c r="E9" s="304" t="s">
        <v>29</v>
      </c>
      <c r="F9" s="304"/>
      <c r="G9" s="304"/>
      <c r="H9" s="304" t="s">
        <v>30</v>
      </c>
      <c r="I9" s="304"/>
      <c r="J9" s="306" t="s">
        <v>31</v>
      </c>
      <c r="K9" s="306"/>
      <c r="L9" s="306"/>
      <c r="M9" s="304" t="s">
        <v>32</v>
      </c>
      <c r="N9" s="304"/>
      <c r="O9" s="304" t="s">
        <v>33</v>
      </c>
      <c r="P9" s="304"/>
      <c r="Q9" s="304"/>
      <c r="R9" s="304" t="s">
        <v>34</v>
      </c>
      <c r="S9" s="304"/>
      <c r="T9" s="304" t="s">
        <v>35</v>
      </c>
      <c r="U9" s="304"/>
      <c r="V9" s="304" t="s">
        <v>36</v>
      </c>
      <c r="W9" s="304"/>
      <c r="X9" s="304" t="s">
        <v>37</v>
      </c>
      <c r="Y9" s="304"/>
      <c r="Z9" s="304" t="s">
        <v>38</v>
      </c>
      <c r="AA9" s="304"/>
      <c r="AB9" s="304"/>
      <c r="AC9" s="304"/>
      <c r="AD9" s="304"/>
      <c r="AE9" s="304" t="s">
        <v>39</v>
      </c>
      <c r="AF9" s="304"/>
      <c r="AG9" s="304"/>
      <c r="AH9" s="304"/>
      <c r="AI9" s="304"/>
    </row>
    <row r="10" spans="2:35">
      <c r="B10" s="304"/>
      <c r="C10" s="304"/>
      <c r="D10" s="304"/>
      <c r="E10" s="304"/>
      <c r="F10" s="304"/>
      <c r="G10" s="304"/>
      <c r="H10" s="305"/>
      <c r="I10" s="305"/>
      <c r="J10" s="306"/>
      <c r="K10" s="306"/>
      <c r="L10" s="306"/>
      <c r="M10" s="68" t="s">
        <v>40</v>
      </c>
      <c r="N10" s="68" t="s">
        <v>41</v>
      </c>
      <c r="O10" s="304"/>
      <c r="P10" s="304"/>
      <c r="Q10" s="304"/>
      <c r="R10" s="304"/>
      <c r="S10" s="304"/>
      <c r="T10" s="304"/>
      <c r="U10" s="304"/>
      <c r="V10" s="304"/>
      <c r="W10" s="304"/>
      <c r="X10" s="304"/>
      <c r="Y10" s="304"/>
      <c r="Z10" s="304"/>
      <c r="AA10" s="304"/>
      <c r="AB10" s="304"/>
      <c r="AC10" s="304"/>
      <c r="AD10" s="304"/>
      <c r="AE10" s="304"/>
      <c r="AF10" s="304"/>
      <c r="AG10" s="304"/>
      <c r="AH10" s="304"/>
      <c r="AI10" s="304"/>
    </row>
    <row r="11" spans="2:35" ht="20.25" customHeight="1">
      <c r="B11" s="301"/>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row>
    <row r="12" spans="2:35" ht="25.5" customHeight="1">
      <c r="B12" s="301"/>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row>
    <row r="13" spans="2:35" ht="20.25" customHeight="1">
      <c r="B13" s="301"/>
      <c r="C13" s="301"/>
      <c r="D13" s="301"/>
      <c r="E13" s="301"/>
      <c r="F13" s="301"/>
      <c r="G13" s="301"/>
      <c r="H13" s="301"/>
      <c r="I13" s="301"/>
      <c r="J13" s="301"/>
      <c r="K13" s="301"/>
      <c r="L13" s="301"/>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row>
    <row r="14" spans="2:35" ht="20.25" customHeight="1">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row>
    <row r="15" spans="2:35" ht="20.25" customHeight="1">
      <c r="B15" s="298"/>
      <c r="C15" s="298"/>
      <c r="D15" s="298"/>
      <c r="E15" s="298"/>
      <c r="F15" s="298"/>
      <c r="G15" s="298"/>
      <c r="H15" s="299"/>
      <c r="I15" s="299"/>
      <c r="J15" s="298"/>
      <c r="K15" s="298"/>
      <c r="L15" s="298"/>
      <c r="M15" s="298"/>
      <c r="N15" s="298"/>
      <c r="O15" s="298"/>
      <c r="P15" s="298"/>
      <c r="Q15" s="298"/>
      <c r="R15" s="298"/>
      <c r="S15" s="298"/>
      <c r="T15" s="298"/>
      <c r="U15" s="298"/>
      <c r="V15" s="298"/>
      <c r="W15" s="298"/>
      <c r="X15" s="298"/>
      <c r="Y15" s="298"/>
      <c r="Z15" s="303"/>
      <c r="AA15" s="303"/>
      <c r="AB15" s="303"/>
      <c r="AC15" s="303"/>
      <c r="AD15" s="303"/>
      <c r="AE15" s="301"/>
      <c r="AF15" s="301"/>
      <c r="AG15" s="301"/>
      <c r="AH15" s="301"/>
      <c r="AI15" s="301"/>
    </row>
    <row r="16" spans="2:35" ht="23.25" customHeight="1">
      <c r="B16" s="300"/>
      <c r="C16" s="300"/>
      <c r="D16" s="300"/>
      <c r="E16" s="300"/>
      <c r="F16" s="300"/>
      <c r="G16" s="300"/>
      <c r="H16" s="300"/>
      <c r="I16" s="300"/>
      <c r="J16" s="300"/>
      <c r="K16" s="300"/>
      <c r="L16" s="300"/>
      <c r="M16" s="300"/>
      <c r="N16" s="300"/>
      <c r="O16" s="300"/>
      <c r="P16" s="300"/>
      <c r="Q16" s="300"/>
      <c r="R16" s="300"/>
      <c r="S16" s="300"/>
      <c r="T16" s="300"/>
      <c r="U16" s="300"/>
      <c r="V16" s="300"/>
      <c r="W16" s="300"/>
      <c r="X16" s="301"/>
      <c r="Y16" s="301"/>
      <c r="Z16" s="301"/>
      <c r="AA16" s="301"/>
      <c r="AB16" s="301"/>
      <c r="AC16" s="301"/>
      <c r="AD16" s="301"/>
      <c r="AE16" s="302"/>
      <c r="AF16" s="302"/>
      <c r="AG16" s="302"/>
      <c r="AH16" s="302"/>
      <c r="AI16" s="302"/>
    </row>
    <row r="17" spans="2:35" ht="20.25" customHeight="1">
      <c r="B17" s="298"/>
      <c r="C17" s="298"/>
      <c r="D17" s="298"/>
      <c r="E17" s="298"/>
      <c r="F17" s="298"/>
      <c r="G17" s="298"/>
      <c r="H17" s="299"/>
      <c r="I17" s="299"/>
      <c r="J17" s="298"/>
      <c r="K17" s="298"/>
      <c r="L17" s="298"/>
      <c r="M17" s="298"/>
      <c r="N17" s="298"/>
      <c r="O17" s="298"/>
      <c r="P17" s="298"/>
      <c r="Q17" s="298"/>
      <c r="R17" s="298"/>
      <c r="S17" s="298"/>
      <c r="T17" s="298"/>
      <c r="U17" s="298"/>
      <c r="V17" s="298"/>
      <c r="W17" s="298"/>
      <c r="X17" s="298"/>
      <c r="Y17" s="298"/>
      <c r="Z17" s="298"/>
      <c r="AA17" s="298"/>
      <c r="AB17" s="298"/>
      <c r="AC17" s="298"/>
      <c r="AD17" s="298"/>
      <c r="AE17" s="298"/>
      <c r="AF17" s="298"/>
      <c r="AG17" s="298"/>
      <c r="AH17" s="298"/>
      <c r="AI17" s="298"/>
    </row>
    <row r="18" spans="2:35">
      <c r="B18" s="84"/>
      <c r="C18" s="84"/>
      <c r="D18" s="84"/>
      <c r="E18" s="84"/>
      <c r="F18" s="84"/>
      <c r="G18" s="84"/>
      <c r="H18" s="84"/>
      <c r="I18" s="84"/>
      <c r="J18" s="84"/>
      <c r="K18" s="84"/>
      <c r="L18" s="84"/>
      <c r="M18" s="84"/>
      <c r="N18" s="84"/>
      <c r="O18" s="84"/>
      <c r="P18" s="84"/>
      <c r="Q18" s="84"/>
      <c r="R18" s="84"/>
      <c r="S18" s="84"/>
      <c r="T18" s="84"/>
      <c r="U18" s="84"/>
      <c r="V18" s="84"/>
      <c r="W18" s="84"/>
      <c r="X18" s="84"/>
      <c r="Y18" s="84"/>
      <c r="Z18" s="296" t="s">
        <v>224</v>
      </c>
      <c r="AA18" s="297"/>
      <c r="AB18" s="297"/>
      <c r="AC18" s="297"/>
      <c r="AD18" s="297"/>
      <c r="AE18" s="297"/>
      <c r="AF18" s="297"/>
      <c r="AG18" s="297"/>
      <c r="AH18" s="297"/>
      <c r="AI18" s="297"/>
    </row>
  </sheetData>
  <mergeCells count="112">
    <mergeCell ref="F5:N5"/>
    <mergeCell ref="S5:Y5"/>
    <mergeCell ref="AE5:AH5"/>
    <mergeCell ref="F6:N6"/>
    <mergeCell ref="S6:Y6"/>
    <mergeCell ref="AE6:AH6"/>
    <mergeCell ref="B1:AI1"/>
    <mergeCell ref="C3:E3"/>
    <mergeCell ref="F3:N3"/>
    <mergeCell ref="S3:Y3"/>
    <mergeCell ref="AE3:AF3"/>
    <mergeCell ref="C4:E4"/>
    <mergeCell ref="F4:L4"/>
    <mergeCell ref="S4:Y4"/>
    <mergeCell ref="AE4:AH4"/>
    <mergeCell ref="R9:S10"/>
    <mergeCell ref="T9:U10"/>
    <mergeCell ref="V9:W10"/>
    <mergeCell ref="X9:Y10"/>
    <mergeCell ref="Z9:AD10"/>
    <mergeCell ref="AE9:AI10"/>
    <mergeCell ref="B9:D10"/>
    <mergeCell ref="E9:G10"/>
    <mergeCell ref="H9:I10"/>
    <mergeCell ref="J9:L10"/>
    <mergeCell ref="M9:N9"/>
    <mergeCell ref="O9:Q10"/>
    <mergeCell ref="R11:S11"/>
    <mergeCell ref="T11:U11"/>
    <mergeCell ref="V11:W11"/>
    <mergeCell ref="X11:Y11"/>
    <mergeCell ref="Z11:AD11"/>
    <mergeCell ref="AE11:AI11"/>
    <mergeCell ref="B11:D11"/>
    <mergeCell ref="E11:G11"/>
    <mergeCell ref="H11:I11"/>
    <mergeCell ref="J11:L11"/>
    <mergeCell ref="M11:N11"/>
    <mergeCell ref="O11:Q11"/>
    <mergeCell ref="R12:S12"/>
    <mergeCell ref="T12:U12"/>
    <mergeCell ref="V12:W12"/>
    <mergeCell ref="X12:Y12"/>
    <mergeCell ref="Z12:AD12"/>
    <mergeCell ref="AE12:AI12"/>
    <mergeCell ref="B12:D12"/>
    <mergeCell ref="E12:G12"/>
    <mergeCell ref="H12:I12"/>
    <mergeCell ref="J12:L12"/>
    <mergeCell ref="M12:N12"/>
    <mergeCell ref="O12:Q12"/>
    <mergeCell ref="R13:S13"/>
    <mergeCell ref="T13:U13"/>
    <mergeCell ref="V13:W13"/>
    <mergeCell ref="X13:Y13"/>
    <mergeCell ref="Z13:AD13"/>
    <mergeCell ref="AE13:AI13"/>
    <mergeCell ref="B13:D13"/>
    <mergeCell ref="E13:G13"/>
    <mergeCell ref="H13:I13"/>
    <mergeCell ref="J13:L13"/>
    <mergeCell ref="M13:N13"/>
    <mergeCell ref="O13:Q13"/>
    <mergeCell ref="R14:S14"/>
    <mergeCell ref="T14:U14"/>
    <mergeCell ref="V14:W14"/>
    <mergeCell ref="X14:Y14"/>
    <mergeCell ref="Z14:AD14"/>
    <mergeCell ref="AE14:AI14"/>
    <mergeCell ref="B14:D14"/>
    <mergeCell ref="E14:G14"/>
    <mergeCell ref="H14:I14"/>
    <mergeCell ref="J14:L14"/>
    <mergeCell ref="M14:N14"/>
    <mergeCell ref="O14:Q14"/>
    <mergeCell ref="R15:S15"/>
    <mergeCell ref="T15:U15"/>
    <mergeCell ref="V15:W15"/>
    <mergeCell ref="X15:Y15"/>
    <mergeCell ref="Z15:AD15"/>
    <mergeCell ref="AE15:AI15"/>
    <mergeCell ref="B15:D15"/>
    <mergeCell ref="E15:G15"/>
    <mergeCell ref="H15:I15"/>
    <mergeCell ref="J15:L15"/>
    <mergeCell ref="M15:N15"/>
    <mergeCell ref="O15:Q15"/>
    <mergeCell ref="R16:S16"/>
    <mergeCell ref="T16:U16"/>
    <mergeCell ref="V16:W16"/>
    <mergeCell ref="X16:Y16"/>
    <mergeCell ref="Z16:AD16"/>
    <mergeCell ref="AE16:AI16"/>
    <mergeCell ref="B16:D16"/>
    <mergeCell ref="E16:G16"/>
    <mergeCell ref="H16:I16"/>
    <mergeCell ref="J16:L16"/>
    <mergeCell ref="M16:N16"/>
    <mergeCell ref="O16:Q16"/>
    <mergeCell ref="Z18:AI18"/>
    <mergeCell ref="R17:S17"/>
    <mergeCell ref="T17:U17"/>
    <mergeCell ref="V17:W17"/>
    <mergeCell ref="X17:Y17"/>
    <mergeCell ref="Z17:AD17"/>
    <mergeCell ref="AE17:AI17"/>
    <mergeCell ref="B17:D17"/>
    <mergeCell ref="E17:G17"/>
    <mergeCell ref="H17:I17"/>
    <mergeCell ref="J17:L17"/>
    <mergeCell ref="M17:N17"/>
    <mergeCell ref="O17:Q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85"/>
  <sheetViews>
    <sheetView workbookViewId="0">
      <selection activeCell="K20" sqref="K20"/>
    </sheetView>
  </sheetViews>
  <sheetFormatPr defaultRowHeight="14.5"/>
  <cols>
    <col min="1" max="1" width="1.26953125" style="2" customWidth="1"/>
    <col min="2" max="2" width="18.26953125" customWidth="1"/>
    <col min="3" max="3" width="12.81640625" bestFit="1" customWidth="1"/>
    <col min="4" max="4" width="16.453125" customWidth="1"/>
    <col min="5" max="5" width="13.26953125" bestFit="1" customWidth="1"/>
    <col min="6" max="6" width="11.7265625" customWidth="1"/>
    <col min="7" max="7" width="11" customWidth="1"/>
    <col min="8" max="8" width="12" customWidth="1"/>
    <col min="9" max="9" width="13.1796875" bestFit="1" customWidth="1"/>
    <col min="10" max="10" width="10.54296875" customWidth="1"/>
    <col min="11" max="11" width="13.1796875" customWidth="1"/>
  </cols>
  <sheetData>
    <row r="1" spans="2:54" ht="33" customHeight="1" thickBot="1">
      <c r="B1" s="324" t="s">
        <v>42</v>
      </c>
      <c r="C1" s="325"/>
      <c r="D1" s="325"/>
      <c r="E1" s="325"/>
      <c r="F1" s="325"/>
      <c r="G1" s="325"/>
      <c r="H1" s="325"/>
      <c r="I1" s="325"/>
      <c r="J1" s="325"/>
      <c r="K1" s="325"/>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2:54">
      <c r="B2" s="326" t="s">
        <v>43</v>
      </c>
      <c r="C2" s="327"/>
      <c r="D2" s="328" t="s">
        <v>44</v>
      </c>
      <c r="E2" s="327"/>
      <c r="F2" s="326" t="s">
        <v>2</v>
      </c>
      <c r="G2" s="327"/>
      <c r="H2" s="329" t="s">
        <v>45</v>
      </c>
      <c r="I2" s="330"/>
      <c r="J2" s="330"/>
      <c r="K2" s="331"/>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2:54" ht="20.25" customHeight="1" thickBot="1">
      <c r="B3" s="332"/>
      <c r="C3" s="333"/>
      <c r="D3" s="334"/>
      <c r="E3" s="335"/>
      <c r="F3" s="336"/>
      <c r="G3" s="335"/>
      <c r="H3" s="332"/>
      <c r="I3" s="337"/>
      <c r="J3" s="337"/>
      <c r="K3" s="333"/>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2:54">
      <c r="B4" s="314" t="s">
        <v>46</v>
      </c>
      <c r="C4" s="315"/>
      <c r="D4" s="315"/>
      <c r="E4" s="315"/>
      <c r="F4" s="315"/>
      <c r="G4" s="315"/>
      <c r="H4" s="315"/>
      <c r="I4" s="315"/>
      <c r="J4" s="315"/>
      <c r="K4" s="316"/>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2:54" ht="9" customHeight="1" thickBot="1">
      <c r="B5" s="317"/>
      <c r="C5" s="318"/>
      <c r="D5" s="318"/>
      <c r="E5" s="318"/>
      <c r="F5" s="318"/>
      <c r="G5" s="318"/>
      <c r="H5" s="318"/>
      <c r="I5" s="318"/>
      <c r="J5" s="318"/>
      <c r="K5" s="319"/>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2:54">
      <c r="B6" s="323" t="s">
        <v>47</v>
      </c>
      <c r="C6" s="323" t="s">
        <v>48</v>
      </c>
      <c r="D6" s="320" t="s">
        <v>49</v>
      </c>
      <c r="E6" s="323" t="s">
        <v>50</v>
      </c>
      <c r="F6" s="323" t="s">
        <v>51</v>
      </c>
      <c r="G6" s="320" t="s">
        <v>52</v>
      </c>
      <c r="H6" s="320" t="s">
        <v>53</v>
      </c>
      <c r="I6" s="320" t="s">
        <v>54</v>
      </c>
      <c r="J6" s="320" t="s">
        <v>55</v>
      </c>
      <c r="K6" s="320" t="s">
        <v>56</v>
      </c>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spans="2:54" ht="25.5" customHeight="1">
      <c r="B7" s="323"/>
      <c r="C7" s="323"/>
      <c r="D7" s="322"/>
      <c r="E7" s="323"/>
      <c r="F7" s="323"/>
      <c r="G7" s="321"/>
      <c r="H7" s="321"/>
      <c r="I7" s="321"/>
      <c r="J7" s="322"/>
      <c r="K7" s="32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row>
    <row r="8" spans="2:54">
      <c r="B8" s="85"/>
      <c r="C8" s="85"/>
      <c r="D8" s="85"/>
      <c r="E8" s="85"/>
      <c r="F8" s="85"/>
      <c r="G8" s="85"/>
      <c r="H8" s="85"/>
      <c r="I8" s="85"/>
      <c r="J8" s="85"/>
      <c r="K8" s="85"/>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2:54">
      <c r="B9" s="85"/>
      <c r="C9" s="85"/>
      <c r="D9" s="85"/>
      <c r="E9" s="85"/>
      <c r="F9" s="85"/>
      <c r="G9" s="85"/>
      <c r="H9" s="85"/>
      <c r="I9" s="85"/>
      <c r="J9" s="85"/>
      <c r="K9" s="85"/>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row>
    <row r="10" spans="2:54">
      <c r="B10" s="85"/>
      <c r="C10" s="85"/>
      <c r="D10" s="85"/>
      <c r="E10" s="85"/>
      <c r="F10" s="85"/>
      <c r="G10" s="85"/>
      <c r="H10" s="85"/>
      <c r="I10" s="85"/>
      <c r="J10" s="85"/>
      <c r="K10" s="85"/>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row>
    <row r="11" spans="2:54">
      <c r="B11" s="85"/>
      <c r="C11" s="85"/>
      <c r="D11" s="85"/>
      <c r="E11" s="85"/>
      <c r="F11" s="85"/>
      <c r="G11" s="85"/>
      <c r="H11" s="85"/>
      <c r="I11" s="85"/>
      <c r="J11" s="85"/>
      <c r="K11" s="85"/>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row>
    <row r="12" spans="2:54">
      <c r="B12" s="85"/>
      <c r="C12" s="85"/>
      <c r="D12" s="85"/>
      <c r="E12" s="85"/>
      <c r="F12" s="85"/>
      <c r="G12" s="85"/>
      <c r="H12" s="85"/>
      <c r="I12" s="85"/>
      <c r="J12" s="85"/>
      <c r="K12" s="85"/>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row>
    <row r="13" spans="2:54">
      <c r="B13" s="85"/>
      <c r="C13" s="85"/>
      <c r="D13" s="85"/>
      <c r="E13" s="85"/>
      <c r="F13" s="85"/>
      <c r="G13" s="85"/>
      <c r="H13" s="85"/>
      <c r="I13" s="85"/>
      <c r="J13" s="85"/>
      <c r="K13" s="85"/>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2:54">
      <c r="B14" s="85"/>
      <c r="C14" s="85"/>
      <c r="D14" s="85"/>
      <c r="E14" s="85"/>
      <c r="F14" s="85"/>
      <c r="G14" s="85"/>
      <c r="H14" s="85"/>
      <c r="I14" s="85"/>
      <c r="J14" s="85"/>
      <c r="K14" s="85"/>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2:54">
      <c r="B15" s="85"/>
      <c r="C15" s="85"/>
      <c r="D15" s="85"/>
      <c r="E15" s="85"/>
      <c r="F15" s="85"/>
      <c r="G15" s="85"/>
      <c r="H15" s="85"/>
      <c r="I15" s="85"/>
      <c r="J15" s="85"/>
      <c r="K15" s="85"/>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2:54">
      <c r="B16" s="85"/>
      <c r="C16" s="85"/>
      <c r="D16" s="85"/>
      <c r="E16" s="85"/>
      <c r="F16" s="85"/>
      <c r="G16" s="85"/>
      <c r="H16" s="85"/>
      <c r="I16" s="85"/>
      <c r="J16" s="85"/>
      <c r="K16" s="85"/>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2:54">
      <c r="B17" s="85"/>
      <c r="C17" s="85"/>
      <c r="D17" s="85"/>
      <c r="E17" s="85"/>
      <c r="F17" s="85"/>
      <c r="G17" s="85"/>
      <c r="H17" s="85"/>
      <c r="I17" s="85"/>
      <c r="J17" s="85"/>
      <c r="K17" s="85"/>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2:54">
      <c r="B18" s="85"/>
      <c r="C18" s="85"/>
      <c r="D18" s="85"/>
      <c r="E18" s="85"/>
      <c r="F18" s="85"/>
      <c r="G18" s="85"/>
      <c r="H18" s="85"/>
      <c r="I18" s="85"/>
      <c r="J18" s="85"/>
      <c r="K18" s="85"/>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2:54">
      <c r="B19" s="85"/>
      <c r="C19" s="85"/>
      <c r="D19" s="85"/>
      <c r="E19" s="85"/>
      <c r="F19" s="85"/>
      <c r="G19" s="85"/>
      <c r="H19" s="85"/>
      <c r="I19" s="85"/>
      <c r="J19" s="85"/>
      <c r="K19" s="85"/>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2:54">
      <c r="B20" s="80"/>
      <c r="C20" s="80"/>
      <c r="D20" s="80"/>
      <c r="E20" s="80"/>
      <c r="F20" s="80"/>
      <c r="G20" s="80"/>
      <c r="H20" s="80"/>
      <c r="I20" s="80"/>
      <c r="J20" s="80"/>
      <c r="K20" s="35" t="s">
        <v>224</v>
      </c>
      <c r="L20" s="4"/>
      <c r="M20" s="4"/>
      <c r="N20" s="4"/>
      <c r="O20" s="4"/>
      <c r="P20" s="4"/>
      <c r="Q20" s="4"/>
      <c r="R20" s="4"/>
      <c r="S20" s="4"/>
      <c r="T20" s="4"/>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2:54">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2:54">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2:54">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2:54">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2:54">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2:54">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2:54">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2:54">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2:54">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2:5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2:54">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2:54">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2:54">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2:54">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2:54">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2:5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2:54">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2:54">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2:54">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2:54">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row>
    <row r="41" spans="2:54">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2:54">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2:54">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2:54">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2:54">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2:54">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2:54">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2:54">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2:54">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2:54">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2:54">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2:54">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2:54">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2:54">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2:54">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2:54">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2:54">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row r="58" spans="2:54">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row>
    <row r="59" spans="2:54">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row>
    <row r="60" spans="2:54">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row>
    <row r="61" spans="2:54">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row>
    <row r="62" spans="2:54">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2:54">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2:54">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2:54">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2:54">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2:54">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2:54">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2:54">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2:54">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2:54">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2:54">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2:54">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2:54">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2:54">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2:54">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2:54">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2:54">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2:5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2:54">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2:54">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2:54">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2:54">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2:54">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2:54">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2:54">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2:54">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2:54">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2:54">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2:54">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2:54">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2:54">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2:54">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2:54">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2:54">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2:54">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2:54">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2:54">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2:54">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2:54">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2:54">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2:54">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2:54">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2:54">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2:54">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2:54">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2:54">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2:54">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2:54">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2:54">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2:54">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2:54">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2:54">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2:54">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2:54">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2:54">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2:54">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2:54">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2:54">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2:54">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2:54">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2:54">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2:54">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2:54">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2:54">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2:54">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2:54">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2:54">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2:54">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2:54">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2:54">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2:54">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2:54">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2:54">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2:54">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2:54">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2:54">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2:54">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2:54">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2:54">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2:54">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2:54">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2:54">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2:54">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2:54">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2:54">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2:54">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2:54">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2:54">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2:54">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2:54">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2:54">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2:54">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2:54">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2:54">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2:54">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2:54">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2:54">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2:54">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2:54">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2:54">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2:54">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2:54">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2:54">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2:54">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2:54">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2:54">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2:54">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2:54">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2:54">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2:54">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2:54">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2:54">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2:54">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2:54">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2:54">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2:54">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2:54">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2:54">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2:54">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2:54">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2:54">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2:54">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row r="184" spans="2:54">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row>
    <row r="185" spans="2:54">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row>
    <row r="186" spans="2:54">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row>
    <row r="187" spans="2:54">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row>
    <row r="188" spans="2:54">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row>
    <row r="189" spans="2:54">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row>
    <row r="190" spans="2:54">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row>
    <row r="191" spans="2:54">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row>
    <row r="192" spans="2:54">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row>
    <row r="193" spans="2:54">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row>
    <row r="194" spans="2:54">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row>
    <row r="195" spans="2:54">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row>
    <row r="196" spans="2:54">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row>
    <row r="197" spans="2:54">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row>
    <row r="198" spans="2:54">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row>
    <row r="199" spans="2:54">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row>
    <row r="200" spans="2:54">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row>
    <row r="201" spans="2:54">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row>
    <row r="202" spans="2:54">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row>
    <row r="203" spans="2:54">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row>
    <row r="204" spans="2:54">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row>
    <row r="205" spans="2:54">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row>
    <row r="206" spans="2:54">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row>
    <row r="207" spans="2:54">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row>
    <row r="208" spans="2:54">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row>
    <row r="209" spans="2:54">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row>
    <row r="210" spans="2:54">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row>
    <row r="211" spans="2:54">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row>
    <row r="212" spans="2:54">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row>
    <row r="213" spans="2:54">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row>
    <row r="214" spans="2:54">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row>
    <row r="215" spans="2:54">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row>
    <row r="216" spans="2:54">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row>
    <row r="217" spans="2:54">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row>
    <row r="218" spans="2:54">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row>
    <row r="219" spans="2:54">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row>
    <row r="220" spans="2:54">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row>
    <row r="221" spans="2:54">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row>
    <row r="222" spans="2:54">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row>
    <row r="223" spans="2:54">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row>
    <row r="224" spans="2:54">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row>
    <row r="225" spans="2:54">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row>
    <row r="226" spans="2:54">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row>
    <row r="227" spans="2:54">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row>
    <row r="228" spans="2:54">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row>
    <row r="229" spans="2:54">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row>
    <row r="230" spans="2:54">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row>
    <row r="231" spans="2:54">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row>
    <row r="232" spans="2:54">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row>
    <row r="233" spans="2:54">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row>
    <row r="234" spans="2:54">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row>
    <row r="235" spans="2:54">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row>
    <row r="236" spans="2:54">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row>
    <row r="237" spans="2:54">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row>
    <row r="238" spans="2:54">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row>
    <row r="239" spans="2:54">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row>
    <row r="240" spans="2:54">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row>
    <row r="241" spans="2:54">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row>
    <row r="242" spans="2:54">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row>
    <row r="243" spans="2:54">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row>
    <row r="244" spans="2:54">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row>
    <row r="245" spans="2:54">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row>
    <row r="246" spans="2:54">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row>
    <row r="247" spans="2:54">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row>
    <row r="248" spans="2:54">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row>
    <row r="249" spans="2:54">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row>
    <row r="250" spans="2:54">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row>
    <row r="251" spans="2:54">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row>
    <row r="252" spans="2:54">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row>
    <row r="253" spans="2:54">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row>
    <row r="254" spans="2:54">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row>
    <row r="255" spans="2:54">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row>
    <row r="256" spans="2:54">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row>
    <row r="257" spans="2:54">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row>
    <row r="258" spans="2:54">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row>
    <row r="259" spans="2:54">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row>
    <row r="260" spans="2:54">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row>
    <row r="261" spans="2:54">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row>
    <row r="262" spans="2:54">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row>
    <row r="263" spans="2:54">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row>
    <row r="264" spans="2:54">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row>
    <row r="265" spans="2:54">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row>
    <row r="266" spans="2:54">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row>
    <row r="267" spans="2:54">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row>
    <row r="268" spans="2:54">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row>
    <row r="269" spans="2:54">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row>
    <row r="270" spans="2:54">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row>
    <row r="271" spans="2:54">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row>
    <row r="272" spans="2:54">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row>
    <row r="273" spans="2:54">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row>
    <row r="274" spans="2:54">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row>
    <row r="275" spans="2:54">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row>
    <row r="276" spans="2:54">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row>
    <row r="277" spans="2:54">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row>
    <row r="278" spans="2:54">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row>
    <row r="279" spans="2:54">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row>
    <row r="280" spans="2:54">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row>
    <row r="281" spans="2:54">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row>
    <row r="282" spans="2:54">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row>
    <row r="283" spans="2:54">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row>
    <row r="284" spans="2:54">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row>
    <row r="285" spans="2:54">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row>
    <row r="286" spans="2:54">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row>
    <row r="287" spans="2:54">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row>
    <row r="288" spans="2:54">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row>
    <row r="289" spans="2:54">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row>
    <row r="290" spans="2:54">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row>
    <row r="291" spans="2:54">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row>
    <row r="292" spans="2:54">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row>
    <row r="293" spans="2:54">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row>
    <row r="294" spans="2:54">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row>
    <row r="295" spans="2:54">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row>
    <row r="296" spans="2:54">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row>
    <row r="297" spans="2:54">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row>
    <row r="298" spans="2:54">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row>
    <row r="299" spans="2:54">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row>
    <row r="300" spans="2:54">
      <c r="B300" s="2"/>
      <c r="C300" s="2"/>
      <c r="D300" s="2"/>
      <c r="E300" s="2"/>
      <c r="F300" s="2"/>
      <c r="G300" s="2"/>
      <c r="H300" s="2"/>
      <c r="I300" s="2"/>
      <c r="J300" s="2"/>
      <c r="K300" s="2"/>
      <c r="L300" s="2"/>
      <c r="M300" s="2"/>
      <c r="N300" s="2"/>
      <c r="O300" s="2"/>
    </row>
    <row r="301" spans="2:54">
      <c r="B301" s="2"/>
      <c r="C301" s="2"/>
      <c r="D301" s="2"/>
      <c r="E301" s="2"/>
      <c r="F301" s="2"/>
      <c r="G301" s="2"/>
      <c r="H301" s="2"/>
      <c r="I301" s="2"/>
      <c r="J301" s="2"/>
      <c r="K301" s="2"/>
      <c r="L301" s="2"/>
      <c r="M301" s="2"/>
      <c r="N301" s="2"/>
      <c r="O301" s="2"/>
    </row>
    <row r="302" spans="2:54">
      <c r="B302" s="2"/>
      <c r="C302" s="2"/>
      <c r="D302" s="2"/>
      <c r="E302" s="2"/>
      <c r="F302" s="2"/>
      <c r="G302" s="2"/>
      <c r="H302" s="2"/>
      <c r="I302" s="2"/>
      <c r="J302" s="2"/>
      <c r="K302" s="2"/>
      <c r="L302" s="2"/>
      <c r="M302" s="2"/>
      <c r="N302" s="2"/>
      <c r="O302" s="2"/>
    </row>
    <row r="303" spans="2:54">
      <c r="B303" s="2"/>
      <c r="C303" s="2"/>
      <c r="D303" s="2"/>
      <c r="E303" s="2"/>
      <c r="F303" s="2"/>
      <c r="G303" s="2"/>
      <c r="H303" s="2"/>
      <c r="I303" s="2"/>
      <c r="J303" s="2"/>
      <c r="K303" s="2"/>
      <c r="L303" s="2"/>
      <c r="M303" s="2"/>
      <c r="N303" s="2"/>
      <c r="O303" s="2"/>
    </row>
    <row r="304" spans="2:54">
      <c r="B304" s="2"/>
      <c r="C304" s="2"/>
      <c r="D304" s="2"/>
      <c r="E304" s="2"/>
      <c r="F304" s="2"/>
      <c r="G304" s="2"/>
      <c r="H304" s="2"/>
      <c r="I304" s="2"/>
      <c r="J304" s="2"/>
      <c r="K304" s="2"/>
      <c r="L304" s="2"/>
      <c r="M304" s="2"/>
      <c r="N304" s="2"/>
      <c r="O304" s="2"/>
    </row>
    <row r="305" spans="2:15">
      <c r="B305" s="2"/>
      <c r="C305" s="2"/>
      <c r="D305" s="2"/>
      <c r="E305" s="2"/>
      <c r="F305" s="2"/>
      <c r="G305" s="2"/>
      <c r="H305" s="2"/>
      <c r="I305" s="2"/>
      <c r="J305" s="2"/>
      <c r="K305" s="2"/>
      <c r="L305" s="2"/>
      <c r="M305" s="2"/>
      <c r="N305" s="2"/>
      <c r="O305" s="2"/>
    </row>
    <row r="306" spans="2:15">
      <c r="B306" s="2"/>
      <c r="C306" s="2"/>
      <c r="D306" s="2"/>
      <c r="E306" s="2"/>
      <c r="F306" s="2"/>
      <c r="G306" s="2"/>
      <c r="H306" s="2"/>
      <c r="I306" s="2"/>
      <c r="J306" s="2"/>
      <c r="K306" s="2"/>
      <c r="L306" s="2"/>
      <c r="M306" s="2"/>
      <c r="N306" s="2"/>
      <c r="O306" s="2"/>
    </row>
    <row r="307" spans="2:15">
      <c r="B307" s="2"/>
      <c r="C307" s="2"/>
      <c r="D307" s="2"/>
      <c r="E307" s="2"/>
      <c r="F307" s="2"/>
      <c r="G307" s="2"/>
      <c r="H307" s="2"/>
      <c r="I307" s="2"/>
      <c r="J307" s="2"/>
      <c r="K307" s="2"/>
      <c r="L307" s="2"/>
      <c r="M307" s="2"/>
      <c r="N307" s="2"/>
      <c r="O307" s="2"/>
    </row>
    <row r="308" spans="2:15">
      <c r="B308" s="2"/>
      <c r="C308" s="2"/>
      <c r="D308" s="2"/>
      <c r="E308" s="2"/>
      <c r="F308" s="2"/>
      <c r="G308" s="2"/>
      <c r="H308" s="2"/>
      <c r="I308" s="2"/>
      <c r="J308" s="2"/>
      <c r="K308" s="2"/>
      <c r="L308" s="2"/>
      <c r="M308" s="2"/>
      <c r="N308" s="2"/>
      <c r="O308" s="2"/>
    </row>
    <row r="309" spans="2:15">
      <c r="B309" s="2"/>
      <c r="C309" s="2"/>
      <c r="D309" s="2"/>
      <c r="E309" s="2"/>
      <c r="F309" s="2"/>
      <c r="G309" s="2"/>
      <c r="H309" s="2"/>
      <c r="I309" s="2"/>
      <c r="J309" s="2"/>
      <c r="K309" s="2"/>
      <c r="L309" s="2"/>
      <c r="M309" s="2"/>
      <c r="N309" s="2"/>
      <c r="O309" s="2"/>
    </row>
    <row r="310" spans="2:15">
      <c r="B310" s="2"/>
      <c r="C310" s="2"/>
      <c r="D310" s="2"/>
      <c r="E310" s="2"/>
      <c r="F310" s="2"/>
      <c r="G310" s="2"/>
      <c r="H310" s="2"/>
      <c r="I310" s="2"/>
      <c r="J310" s="2"/>
      <c r="K310" s="2"/>
      <c r="L310" s="2"/>
      <c r="M310" s="2"/>
      <c r="N310" s="2"/>
      <c r="O310" s="2"/>
    </row>
    <row r="311" spans="2:15">
      <c r="B311" s="2"/>
      <c r="C311" s="2"/>
      <c r="D311" s="2"/>
      <c r="E311" s="2"/>
      <c r="F311" s="2"/>
      <c r="G311" s="2"/>
      <c r="H311" s="2"/>
      <c r="I311" s="2"/>
      <c r="J311" s="2"/>
      <c r="K311" s="2"/>
      <c r="L311" s="2"/>
      <c r="M311" s="2"/>
      <c r="N311" s="2"/>
      <c r="O311" s="2"/>
    </row>
    <row r="312" spans="2:15">
      <c r="B312" s="2"/>
      <c r="C312" s="2"/>
      <c r="D312" s="2"/>
      <c r="E312" s="2"/>
      <c r="F312" s="2"/>
      <c r="G312" s="2"/>
      <c r="H312" s="2"/>
      <c r="I312" s="2"/>
      <c r="J312" s="2"/>
      <c r="K312" s="2"/>
      <c r="L312" s="2"/>
      <c r="M312" s="2"/>
      <c r="N312" s="2"/>
      <c r="O312" s="2"/>
    </row>
    <row r="313" spans="2:15">
      <c r="B313" s="2"/>
      <c r="C313" s="2"/>
      <c r="D313" s="2"/>
      <c r="E313" s="2"/>
      <c r="F313" s="2"/>
      <c r="G313" s="2"/>
      <c r="H313" s="2"/>
      <c r="I313" s="2"/>
      <c r="J313" s="2"/>
      <c r="K313" s="2"/>
      <c r="L313" s="2"/>
      <c r="M313" s="2"/>
      <c r="N313" s="2"/>
      <c r="O313" s="2"/>
    </row>
    <row r="314" spans="2:15">
      <c r="B314" s="2"/>
      <c r="C314" s="2"/>
      <c r="D314" s="2"/>
      <c r="E314" s="2"/>
      <c r="F314" s="2"/>
      <c r="G314" s="2"/>
      <c r="H314" s="2"/>
      <c r="I314" s="2"/>
      <c r="J314" s="2"/>
      <c r="K314" s="2"/>
      <c r="L314" s="2"/>
      <c r="M314" s="2"/>
      <c r="N314" s="2"/>
      <c r="O314" s="2"/>
    </row>
    <row r="315" spans="2:15">
      <c r="B315" s="2"/>
      <c r="C315" s="2"/>
      <c r="D315" s="2"/>
      <c r="E315" s="2"/>
      <c r="F315" s="2"/>
      <c r="G315" s="2"/>
      <c r="H315" s="2"/>
      <c r="I315" s="2"/>
      <c r="J315" s="2"/>
      <c r="K315" s="2"/>
      <c r="L315" s="2"/>
      <c r="M315" s="2"/>
      <c r="N315" s="2"/>
      <c r="O315" s="2"/>
    </row>
    <row r="316" spans="2:15">
      <c r="B316" s="2"/>
      <c r="C316" s="2"/>
      <c r="D316" s="2"/>
      <c r="E316" s="2"/>
      <c r="F316" s="2"/>
      <c r="G316" s="2"/>
      <c r="H316" s="2"/>
      <c r="I316" s="2"/>
      <c r="J316" s="2"/>
      <c r="K316" s="2"/>
      <c r="L316" s="2"/>
      <c r="M316" s="2"/>
      <c r="N316" s="2"/>
      <c r="O316" s="2"/>
    </row>
    <row r="317" spans="2:15">
      <c r="B317" s="2"/>
      <c r="C317" s="2"/>
      <c r="D317" s="2"/>
      <c r="E317" s="2"/>
      <c r="F317" s="2"/>
      <c r="G317" s="2"/>
      <c r="H317" s="2"/>
      <c r="I317" s="2"/>
      <c r="J317" s="2"/>
      <c r="K317" s="2"/>
      <c r="L317" s="2"/>
      <c r="M317" s="2"/>
      <c r="N317" s="2"/>
      <c r="O317" s="2"/>
    </row>
    <row r="318" spans="2:15">
      <c r="B318" s="2"/>
      <c r="C318" s="2"/>
      <c r="D318" s="2"/>
      <c r="E318" s="2"/>
      <c r="F318" s="2"/>
      <c r="G318" s="2"/>
      <c r="H318" s="2"/>
      <c r="I318" s="2"/>
      <c r="J318" s="2"/>
      <c r="K318" s="2"/>
      <c r="L318" s="2"/>
      <c r="M318" s="2"/>
      <c r="N318" s="2"/>
      <c r="O318" s="2"/>
    </row>
    <row r="319" spans="2:15">
      <c r="B319" s="2"/>
      <c r="C319" s="2"/>
      <c r="D319" s="2"/>
      <c r="E319" s="2"/>
      <c r="F319" s="2"/>
      <c r="G319" s="2"/>
      <c r="H319" s="2"/>
      <c r="I319" s="2"/>
      <c r="J319" s="2"/>
      <c r="K319" s="2"/>
      <c r="L319" s="2"/>
      <c r="M319" s="2"/>
      <c r="N319" s="2"/>
      <c r="O319" s="2"/>
    </row>
    <row r="320" spans="2:15">
      <c r="B320" s="2"/>
      <c r="C320" s="2"/>
      <c r="D320" s="2"/>
      <c r="E320" s="2"/>
      <c r="F320" s="2"/>
      <c r="G320" s="2"/>
      <c r="H320" s="2"/>
      <c r="I320" s="2"/>
      <c r="J320" s="2"/>
      <c r="K320" s="2"/>
      <c r="L320" s="2"/>
      <c r="M320" s="2"/>
      <c r="N320" s="2"/>
      <c r="O320" s="2"/>
    </row>
    <row r="321" spans="2:15">
      <c r="B321" s="2"/>
      <c r="C321" s="2"/>
      <c r="D321" s="2"/>
      <c r="E321" s="2"/>
      <c r="F321" s="2"/>
      <c r="G321" s="2"/>
      <c r="H321" s="2"/>
      <c r="I321" s="2"/>
      <c r="J321" s="2"/>
      <c r="K321" s="2"/>
      <c r="L321" s="2"/>
      <c r="M321" s="2"/>
      <c r="N321" s="2"/>
      <c r="O321" s="2"/>
    </row>
    <row r="322" spans="2:15">
      <c r="B322" s="2"/>
      <c r="C322" s="2"/>
      <c r="D322" s="2"/>
      <c r="E322" s="2"/>
      <c r="F322" s="2"/>
      <c r="G322" s="2"/>
      <c r="H322" s="2"/>
      <c r="I322" s="2"/>
      <c r="J322" s="2"/>
      <c r="K322" s="2"/>
      <c r="L322" s="2"/>
      <c r="M322" s="2"/>
      <c r="N322" s="2"/>
      <c r="O322" s="2"/>
    </row>
    <row r="323" spans="2:15">
      <c r="B323" s="2"/>
      <c r="C323" s="2"/>
      <c r="D323" s="2"/>
      <c r="E323" s="2"/>
      <c r="F323" s="2"/>
      <c r="G323" s="2"/>
      <c r="H323" s="2"/>
      <c r="I323" s="2"/>
      <c r="J323" s="2"/>
      <c r="K323" s="2"/>
      <c r="L323" s="2"/>
      <c r="M323" s="2"/>
      <c r="N323" s="2"/>
      <c r="O323" s="2"/>
    </row>
    <row r="324" spans="2:15">
      <c r="B324" s="2"/>
      <c r="C324" s="2"/>
      <c r="D324" s="2"/>
      <c r="E324" s="2"/>
      <c r="F324" s="2"/>
      <c r="G324" s="2"/>
      <c r="H324" s="2"/>
      <c r="I324" s="2"/>
      <c r="J324" s="2"/>
      <c r="K324" s="2"/>
      <c r="L324" s="2"/>
      <c r="M324" s="2"/>
      <c r="N324" s="2"/>
      <c r="O324" s="2"/>
    </row>
    <row r="325" spans="2:15">
      <c r="B325" s="2"/>
      <c r="C325" s="2"/>
      <c r="D325" s="2"/>
      <c r="E325" s="2"/>
      <c r="F325" s="2"/>
      <c r="G325" s="2"/>
      <c r="H325" s="2"/>
      <c r="I325" s="2"/>
      <c r="J325" s="2"/>
      <c r="K325" s="2"/>
      <c r="L325" s="2"/>
      <c r="M325" s="2"/>
      <c r="N325" s="2"/>
      <c r="O325" s="2"/>
    </row>
    <row r="326" spans="2:15">
      <c r="B326" s="2"/>
      <c r="C326" s="2"/>
      <c r="D326" s="2"/>
      <c r="E326" s="2"/>
      <c r="F326" s="2"/>
      <c r="G326" s="2"/>
      <c r="H326" s="2"/>
      <c r="I326" s="2"/>
      <c r="J326" s="2"/>
      <c r="K326" s="2"/>
      <c r="L326" s="2"/>
      <c r="M326" s="2"/>
      <c r="N326" s="2"/>
      <c r="O326" s="2"/>
    </row>
    <row r="327" spans="2:15">
      <c r="B327" s="2"/>
      <c r="C327" s="2"/>
      <c r="D327" s="2"/>
      <c r="E327" s="2"/>
      <c r="F327" s="2"/>
      <c r="G327" s="2"/>
      <c r="H327" s="2"/>
      <c r="I327" s="2"/>
      <c r="J327" s="2"/>
      <c r="K327" s="2"/>
      <c r="L327" s="2"/>
      <c r="M327" s="2"/>
      <c r="N327" s="2"/>
      <c r="O327" s="2"/>
    </row>
    <row r="328" spans="2:15">
      <c r="B328" s="2"/>
      <c r="C328" s="2"/>
      <c r="D328" s="2"/>
      <c r="E328" s="2"/>
      <c r="F328" s="2"/>
      <c r="G328" s="2"/>
      <c r="H328" s="2"/>
      <c r="I328" s="2"/>
      <c r="J328" s="2"/>
      <c r="K328" s="2"/>
      <c r="L328" s="2"/>
      <c r="M328" s="2"/>
      <c r="N328" s="2"/>
      <c r="O328" s="2"/>
    </row>
    <row r="329" spans="2:15">
      <c r="B329" s="2"/>
      <c r="C329" s="2"/>
      <c r="D329" s="2"/>
      <c r="E329" s="2"/>
      <c r="F329" s="2"/>
      <c r="G329" s="2"/>
      <c r="H329" s="2"/>
      <c r="I329" s="2"/>
      <c r="J329" s="2"/>
      <c r="K329" s="2"/>
      <c r="L329" s="2"/>
      <c r="M329" s="2"/>
      <c r="N329" s="2"/>
      <c r="O329" s="2"/>
    </row>
    <row r="330" spans="2:15">
      <c r="B330" s="2"/>
      <c r="C330" s="2"/>
      <c r="D330" s="2"/>
      <c r="E330" s="2"/>
      <c r="F330" s="2"/>
      <c r="G330" s="2"/>
      <c r="H330" s="2"/>
      <c r="I330" s="2"/>
      <c r="J330" s="2"/>
      <c r="K330" s="2"/>
      <c r="L330" s="2"/>
      <c r="M330" s="2"/>
      <c r="N330" s="2"/>
      <c r="O330" s="2"/>
    </row>
    <row r="331" spans="2:15">
      <c r="B331" s="2"/>
      <c r="C331" s="2"/>
      <c r="D331" s="2"/>
      <c r="E331" s="2"/>
      <c r="F331" s="2"/>
      <c r="G331" s="2"/>
      <c r="H331" s="2"/>
      <c r="I331" s="2"/>
      <c r="J331" s="2"/>
      <c r="K331" s="2"/>
      <c r="L331" s="2"/>
      <c r="M331" s="2"/>
      <c r="N331" s="2"/>
      <c r="O331" s="2"/>
    </row>
    <row r="332" spans="2:15">
      <c r="B332" s="2"/>
      <c r="C332" s="2"/>
      <c r="D332" s="2"/>
      <c r="E332" s="2"/>
      <c r="F332" s="2"/>
      <c r="G332" s="2"/>
      <c r="H332" s="2"/>
      <c r="I332" s="2"/>
      <c r="J332" s="2"/>
      <c r="K332" s="2"/>
      <c r="L332" s="2"/>
      <c r="M332" s="2"/>
      <c r="N332" s="2"/>
      <c r="O332" s="2"/>
    </row>
    <row r="333" spans="2:15">
      <c r="B333" s="2"/>
      <c r="C333" s="2"/>
      <c r="D333" s="2"/>
      <c r="E333" s="2"/>
      <c r="F333" s="2"/>
      <c r="G333" s="2"/>
      <c r="H333" s="2"/>
      <c r="I333" s="2"/>
      <c r="J333" s="2"/>
      <c r="K333" s="2"/>
      <c r="L333" s="2"/>
      <c r="M333" s="2"/>
      <c r="N333" s="2"/>
      <c r="O333" s="2"/>
    </row>
    <row r="334" spans="2:15">
      <c r="B334" s="2"/>
      <c r="C334" s="2"/>
      <c r="D334" s="2"/>
      <c r="E334" s="2"/>
      <c r="F334" s="2"/>
      <c r="G334" s="2"/>
      <c r="H334" s="2"/>
      <c r="I334" s="2"/>
      <c r="J334" s="2"/>
      <c r="K334" s="2"/>
      <c r="L334" s="2"/>
      <c r="M334" s="2"/>
      <c r="N334" s="2"/>
      <c r="O334" s="2"/>
    </row>
    <row r="335" spans="2:15">
      <c r="B335" s="2"/>
      <c r="C335" s="2"/>
      <c r="D335" s="2"/>
      <c r="E335" s="2"/>
      <c r="F335" s="2"/>
      <c r="G335" s="2"/>
      <c r="H335" s="2"/>
      <c r="I335" s="2"/>
      <c r="J335" s="2"/>
      <c r="K335" s="2"/>
      <c r="L335" s="2"/>
      <c r="M335" s="2"/>
      <c r="N335" s="2"/>
      <c r="O335" s="2"/>
    </row>
    <row r="336" spans="2:15">
      <c r="B336" s="2"/>
      <c r="C336" s="2"/>
      <c r="D336" s="2"/>
      <c r="E336" s="2"/>
      <c r="F336" s="2"/>
      <c r="G336" s="2"/>
      <c r="H336" s="2"/>
      <c r="I336" s="2"/>
      <c r="J336" s="2"/>
      <c r="K336" s="2"/>
      <c r="L336" s="2"/>
      <c r="M336" s="2"/>
      <c r="N336" s="2"/>
      <c r="O336" s="2"/>
    </row>
    <row r="337" spans="2:15">
      <c r="B337" s="2"/>
      <c r="C337" s="2"/>
      <c r="D337" s="2"/>
      <c r="E337" s="2"/>
      <c r="F337" s="2"/>
      <c r="G337" s="2"/>
      <c r="H337" s="2"/>
      <c r="I337" s="2"/>
      <c r="J337" s="2"/>
      <c r="K337" s="2"/>
      <c r="L337" s="2"/>
      <c r="M337" s="2"/>
      <c r="N337" s="2"/>
      <c r="O337" s="2"/>
    </row>
    <row r="338" spans="2:15">
      <c r="B338" s="2"/>
      <c r="C338" s="2"/>
      <c r="D338" s="2"/>
      <c r="E338" s="2"/>
      <c r="F338" s="2"/>
      <c r="G338" s="2"/>
      <c r="H338" s="2"/>
      <c r="I338" s="2"/>
      <c r="J338" s="2"/>
      <c r="K338" s="2"/>
      <c r="L338" s="2"/>
      <c r="M338" s="2"/>
      <c r="N338" s="2"/>
      <c r="O338" s="2"/>
    </row>
    <row r="339" spans="2:15">
      <c r="B339" s="2"/>
      <c r="C339" s="2"/>
      <c r="D339" s="2"/>
      <c r="E339" s="2"/>
      <c r="F339" s="2"/>
      <c r="G339" s="2"/>
      <c r="H339" s="2"/>
      <c r="I339" s="2"/>
      <c r="J339" s="2"/>
      <c r="K339" s="2"/>
      <c r="L339" s="2"/>
      <c r="M339" s="2"/>
      <c r="N339" s="2"/>
      <c r="O339" s="2"/>
    </row>
    <row r="340" spans="2:15">
      <c r="B340" s="2"/>
      <c r="C340" s="2"/>
      <c r="D340" s="2"/>
      <c r="E340" s="2"/>
      <c r="F340" s="2"/>
      <c r="G340" s="2"/>
      <c r="H340" s="2"/>
      <c r="I340" s="2"/>
      <c r="J340" s="2"/>
      <c r="K340" s="2"/>
      <c r="L340" s="2"/>
      <c r="M340" s="2"/>
      <c r="N340" s="2"/>
      <c r="O340" s="2"/>
    </row>
    <row r="341" spans="2:15">
      <c r="B341" s="2"/>
      <c r="C341" s="2"/>
      <c r="D341" s="2"/>
      <c r="E341" s="2"/>
      <c r="F341" s="2"/>
      <c r="G341" s="2"/>
      <c r="H341" s="2"/>
      <c r="I341" s="2"/>
      <c r="J341" s="2"/>
      <c r="K341" s="2"/>
      <c r="L341" s="2"/>
      <c r="M341" s="2"/>
      <c r="N341" s="2"/>
      <c r="O341" s="2"/>
    </row>
    <row r="342" spans="2:15">
      <c r="B342" s="2"/>
      <c r="C342" s="2"/>
      <c r="D342" s="2"/>
      <c r="E342" s="2"/>
      <c r="F342" s="2"/>
      <c r="G342" s="2"/>
      <c r="H342" s="2"/>
      <c r="I342" s="2"/>
      <c r="J342" s="2"/>
      <c r="K342" s="2"/>
      <c r="L342" s="2"/>
      <c r="M342" s="2"/>
      <c r="N342" s="2"/>
      <c r="O342" s="2"/>
    </row>
    <row r="343" spans="2:15">
      <c r="B343" s="2"/>
      <c r="C343" s="2"/>
      <c r="D343" s="2"/>
      <c r="E343" s="2"/>
      <c r="F343" s="2"/>
      <c r="G343" s="2"/>
      <c r="H343" s="2"/>
      <c r="I343" s="2"/>
      <c r="J343" s="2"/>
      <c r="K343" s="2"/>
      <c r="L343" s="2"/>
      <c r="M343" s="2"/>
      <c r="N343" s="2"/>
      <c r="O343" s="2"/>
    </row>
    <row r="344" spans="2:15">
      <c r="B344" s="2"/>
      <c r="C344" s="2"/>
      <c r="D344" s="2"/>
      <c r="E344" s="2"/>
      <c r="F344" s="2"/>
      <c r="G344" s="2"/>
      <c r="H344" s="2"/>
      <c r="I344" s="2"/>
      <c r="J344" s="2"/>
      <c r="K344" s="2"/>
      <c r="L344" s="2"/>
      <c r="M344" s="2"/>
      <c r="N344" s="2"/>
      <c r="O344" s="2"/>
    </row>
    <row r="345" spans="2:15">
      <c r="B345" s="2"/>
      <c r="C345" s="2"/>
      <c r="D345" s="2"/>
      <c r="E345" s="2"/>
      <c r="F345" s="2"/>
      <c r="G345" s="2"/>
      <c r="H345" s="2"/>
      <c r="I345" s="2"/>
      <c r="J345" s="2"/>
      <c r="K345" s="2"/>
      <c r="L345" s="2"/>
      <c r="M345" s="2"/>
      <c r="N345" s="2"/>
      <c r="O345" s="2"/>
    </row>
    <row r="346" spans="2:15">
      <c r="B346" s="2"/>
      <c r="C346" s="2"/>
      <c r="D346" s="2"/>
      <c r="E346" s="2"/>
      <c r="F346" s="2"/>
      <c r="G346" s="2"/>
      <c r="H346" s="2"/>
      <c r="I346" s="2"/>
      <c r="J346" s="2"/>
      <c r="K346" s="2"/>
      <c r="L346" s="2"/>
      <c r="M346" s="2"/>
      <c r="N346" s="2"/>
      <c r="O346" s="2"/>
    </row>
    <row r="347" spans="2:15">
      <c r="B347" s="2"/>
      <c r="C347" s="2"/>
      <c r="D347" s="2"/>
      <c r="E347" s="2"/>
      <c r="F347" s="2"/>
      <c r="G347" s="2"/>
      <c r="H347" s="2"/>
      <c r="I347" s="2"/>
      <c r="J347" s="2"/>
      <c r="K347" s="2"/>
      <c r="L347" s="2"/>
      <c r="M347" s="2"/>
      <c r="N347" s="2"/>
      <c r="O347" s="2"/>
    </row>
    <row r="348" spans="2:15">
      <c r="B348" s="2"/>
      <c r="C348" s="2"/>
      <c r="D348" s="2"/>
      <c r="E348" s="2"/>
      <c r="F348" s="2"/>
      <c r="G348" s="2"/>
      <c r="H348" s="2"/>
      <c r="I348" s="2"/>
      <c r="J348" s="2"/>
      <c r="K348" s="2"/>
      <c r="L348" s="2"/>
      <c r="M348" s="2"/>
      <c r="N348" s="2"/>
      <c r="O348" s="2"/>
    </row>
    <row r="349" spans="2:15">
      <c r="B349" s="2"/>
      <c r="C349" s="2"/>
      <c r="D349" s="2"/>
      <c r="E349" s="2"/>
      <c r="F349" s="2"/>
      <c r="G349" s="2"/>
      <c r="H349" s="2"/>
      <c r="I349" s="2"/>
      <c r="J349" s="2"/>
      <c r="K349" s="2"/>
      <c r="L349" s="2"/>
      <c r="M349" s="2"/>
      <c r="N349" s="2"/>
      <c r="O349" s="2"/>
    </row>
    <row r="350" spans="2:15">
      <c r="B350" s="2"/>
      <c r="C350" s="2"/>
      <c r="D350" s="2"/>
      <c r="E350" s="2"/>
      <c r="F350" s="2"/>
      <c r="G350" s="2"/>
      <c r="H350" s="2"/>
      <c r="I350" s="2"/>
      <c r="J350" s="2"/>
      <c r="K350" s="2"/>
      <c r="L350" s="2"/>
      <c r="M350" s="2"/>
      <c r="N350" s="2"/>
      <c r="O350" s="2"/>
    </row>
    <row r="351" spans="2:15">
      <c r="B351" s="2"/>
      <c r="C351" s="2"/>
      <c r="D351" s="2"/>
      <c r="E351" s="2"/>
      <c r="F351" s="2"/>
      <c r="G351" s="2"/>
      <c r="H351" s="2"/>
      <c r="I351" s="2"/>
      <c r="J351" s="2"/>
      <c r="K351" s="2"/>
      <c r="L351" s="2"/>
      <c r="M351" s="2"/>
      <c r="N351" s="2"/>
      <c r="O351" s="2"/>
    </row>
    <row r="352" spans="2:15">
      <c r="B352" s="2"/>
      <c r="C352" s="2"/>
      <c r="D352" s="2"/>
      <c r="E352" s="2"/>
      <c r="F352" s="2"/>
      <c r="G352" s="2"/>
      <c r="H352" s="2"/>
      <c r="I352" s="2"/>
      <c r="J352" s="2"/>
      <c r="K352" s="2"/>
      <c r="L352" s="2"/>
      <c r="M352" s="2"/>
      <c r="N352" s="2"/>
      <c r="O352" s="2"/>
    </row>
    <row r="353" spans="2:15">
      <c r="B353" s="2"/>
      <c r="C353" s="2"/>
      <c r="D353" s="2"/>
      <c r="E353" s="2"/>
      <c r="F353" s="2"/>
      <c r="G353" s="2"/>
      <c r="H353" s="2"/>
      <c r="I353" s="2"/>
      <c r="J353" s="2"/>
      <c r="K353" s="2"/>
      <c r="L353" s="2"/>
      <c r="M353" s="2"/>
      <c r="N353" s="2"/>
      <c r="O353" s="2"/>
    </row>
    <row r="354" spans="2:15">
      <c r="B354" s="2"/>
      <c r="C354" s="2"/>
      <c r="D354" s="2"/>
      <c r="E354" s="2"/>
      <c r="F354" s="2"/>
      <c r="G354" s="2"/>
      <c r="H354" s="2"/>
      <c r="I354" s="2"/>
      <c r="J354" s="2"/>
      <c r="K354" s="2"/>
      <c r="L354" s="2"/>
      <c r="M354" s="2"/>
      <c r="N354" s="2"/>
      <c r="O354" s="2"/>
    </row>
    <row r="355" spans="2:15">
      <c r="B355" s="2"/>
      <c r="C355" s="2"/>
      <c r="D355" s="2"/>
      <c r="E355" s="2"/>
      <c r="F355" s="2"/>
      <c r="G355" s="2"/>
      <c r="H355" s="2"/>
      <c r="I355" s="2"/>
      <c r="J355" s="2"/>
      <c r="K355" s="2"/>
      <c r="L355" s="2"/>
      <c r="M355" s="2"/>
      <c r="N355" s="2"/>
      <c r="O355" s="2"/>
    </row>
    <row r="356" spans="2:15">
      <c r="B356" s="2"/>
      <c r="C356" s="2"/>
      <c r="D356" s="2"/>
      <c r="E356" s="2"/>
      <c r="F356" s="2"/>
      <c r="G356" s="2"/>
      <c r="H356" s="2"/>
      <c r="I356" s="2"/>
      <c r="J356" s="2"/>
      <c r="K356" s="2"/>
      <c r="L356" s="2"/>
      <c r="M356" s="2"/>
      <c r="N356" s="2"/>
      <c r="O356" s="2"/>
    </row>
    <row r="357" spans="2:15">
      <c r="B357" s="2"/>
      <c r="C357" s="2"/>
      <c r="D357" s="2"/>
      <c r="E357" s="2"/>
      <c r="F357" s="2"/>
      <c r="G357" s="2"/>
      <c r="H357" s="2"/>
      <c r="I357" s="2"/>
      <c r="J357" s="2"/>
      <c r="K357" s="2"/>
      <c r="L357" s="2"/>
      <c r="M357" s="2"/>
      <c r="N357" s="2"/>
      <c r="O357" s="2"/>
    </row>
    <row r="358" spans="2:15">
      <c r="B358" s="2"/>
      <c r="C358" s="2"/>
      <c r="D358" s="2"/>
      <c r="E358" s="2"/>
      <c r="F358" s="2"/>
      <c r="G358" s="2"/>
      <c r="H358" s="2"/>
      <c r="I358" s="2"/>
      <c r="J358" s="2"/>
      <c r="K358" s="2"/>
      <c r="L358" s="2"/>
      <c r="M358" s="2"/>
      <c r="N358" s="2"/>
      <c r="O358" s="2"/>
    </row>
    <row r="359" spans="2:15">
      <c r="B359" s="2"/>
      <c r="C359" s="2"/>
      <c r="D359" s="2"/>
      <c r="E359" s="2"/>
      <c r="F359" s="2"/>
      <c r="G359" s="2"/>
      <c r="H359" s="2"/>
      <c r="I359" s="2"/>
      <c r="J359" s="2"/>
      <c r="K359" s="2"/>
      <c r="L359" s="2"/>
      <c r="M359" s="2"/>
      <c r="N359" s="2"/>
      <c r="O359" s="2"/>
    </row>
    <row r="360" spans="2:15">
      <c r="B360" s="2"/>
      <c r="C360" s="2"/>
      <c r="D360" s="2"/>
      <c r="E360" s="2"/>
      <c r="F360" s="2"/>
      <c r="G360" s="2"/>
      <c r="H360" s="2"/>
      <c r="I360" s="2"/>
      <c r="J360" s="2"/>
      <c r="K360" s="2"/>
      <c r="L360" s="2"/>
      <c r="M360" s="2"/>
      <c r="N360" s="2"/>
      <c r="O360" s="2"/>
    </row>
    <row r="361" spans="2:15">
      <c r="B361" s="2"/>
      <c r="C361" s="2"/>
      <c r="D361" s="2"/>
      <c r="E361" s="2"/>
      <c r="F361" s="2"/>
      <c r="G361" s="2"/>
      <c r="H361" s="2"/>
      <c r="I361" s="2"/>
      <c r="J361" s="2"/>
      <c r="K361" s="2"/>
      <c r="L361" s="2"/>
      <c r="M361" s="2"/>
      <c r="N361" s="2"/>
      <c r="O361" s="2"/>
    </row>
    <row r="362" spans="2:15">
      <c r="B362" s="2"/>
      <c r="C362" s="2"/>
      <c r="D362" s="2"/>
      <c r="E362" s="2"/>
      <c r="F362" s="2"/>
      <c r="G362" s="2"/>
      <c r="H362" s="2"/>
      <c r="I362" s="2"/>
      <c r="J362" s="2"/>
      <c r="K362" s="2"/>
      <c r="L362" s="2"/>
      <c r="M362" s="2"/>
      <c r="N362" s="2"/>
      <c r="O362" s="2"/>
    </row>
    <row r="363" spans="2:15">
      <c r="B363" s="2"/>
      <c r="C363" s="2"/>
      <c r="D363" s="2"/>
      <c r="E363" s="2"/>
      <c r="F363" s="2"/>
      <c r="G363" s="2"/>
      <c r="H363" s="2"/>
      <c r="I363" s="2"/>
      <c r="J363" s="2"/>
      <c r="K363" s="2"/>
      <c r="L363" s="2"/>
      <c r="M363" s="2"/>
      <c r="N363" s="2"/>
      <c r="O363" s="2"/>
    </row>
    <row r="364" spans="2:15">
      <c r="B364" s="2"/>
      <c r="C364" s="2"/>
      <c r="D364" s="2"/>
      <c r="E364" s="2"/>
      <c r="F364" s="2"/>
      <c r="G364" s="2"/>
      <c r="H364" s="2"/>
      <c r="I364" s="2"/>
      <c r="J364" s="2"/>
      <c r="K364" s="2"/>
      <c r="L364" s="2"/>
      <c r="M364" s="2"/>
      <c r="N364" s="2"/>
      <c r="O364" s="2"/>
    </row>
    <row r="365" spans="2:15">
      <c r="B365" s="2"/>
      <c r="C365" s="2"/>
      <c r="D365" s="2"/>
      <c r="E365" s="2"/>
      <c r="F365" s="2"/>
      <c r="G365" s="2"/>
      <c r="H365" s="2"/>
      <c r="I365" s="2"/>
      <c r="J365" s="2"/>
      <c r="K365" s="2"/>
      <c r="L365" s="2"/>
      <c r="M365" s="2"/>
      <c r="N365" s="2"/>
      <c r="O365" s="2"/>
    </row>
    <row r="366" spans="2:15">
      <c r="B366" s="2"/>
      <c r="C366" s="2"/>
      <c r="D366" s="2"/>
      <c r="E366" s="2"/>
      <c r="F366" s="2"/>
      <c r="G366" s="2"/>
      <c r="H366" s="2"/>
      <c r="I366" s="2"/>
      <c r="J366" s="2"/>
      <c r="K366" s="2"/>
      <c r="L366" s="2"/>
      <c r="M366" s="2"/>
      <c r="N366" s="2"/>
      <c r="O366" s="2"/>
    </row>
    <row r="367" spans="2:15">
      <c r="B367" s="2"/>
      <c r="C367" s="2"/>
      <c r="D367" s="2"/>
      <c r="E367" s="2"/>
      <c r="F367" s="2"/>
      <c r="G367" s="2"/>
      <c r="H367" s="2"/>
      <c r="I367" s="2"/>
      <c r="J367" s="2"/>
      <c r="K367" s="2"/>
      <c r="L367" s="2"/>
      <c r="M367" s="2"/>
      <c r="N367" s="2"/>
      <c r="O367" s="2"/>
    </row>
    <row r="368" spans="2:15">
      <c r="B368" s="2"/>
      <c r="C368" s="2"/>
      <c r="D368" s="2"/>
      <c r="E368" s="2"/>
      <c r="F368" s="2"/>
      <c r="G368" s="2"/>
      <c r="H368" s="2"/>
      <c r="I368" s="2"/>
      <c r="J368" s="2"/>
      <c r="K368" s="2"/>
      <c r="L368" s="2"/>
      <c r="M368" s="2"/>
      <c r="N368" s="2"/>
      <c r="O368" s="2"/>
    </row>
    <row r="369" spans="2:15">
      <c r="B369" s="2"/>
      <c r="C369" s="2"/>
      <c r="D369" s="2"/>
      <c r="E369" s="2"/>
      <c r="F369" s="2"/>
      <c r="G369" s="2"/>
      <c r="H369" s="2"/>
      <c r="I369" s="2"/>
      <c r="J369" s="2"/>
      <c r="K369" s="2"/>
      <c r="L369" s="2"/>
      <c r="M369" s="2"/>
      <c r="N369" s="2"/>
      <c r="O369" s="2"/>
    </row>
    <row r="370" spans="2:15">
      <c r="B370" s="2"/>
      <c r="C370" s="2"/>
      <c r="D370" s="2"/>
      <c r="E370" s="2"/>
      <c r="F370" s="2"/>
      <c r="G370" s="2"/>
      <c r="H370" s="2"/>
      <c r="I370" s="2"/>
      <c r="J370" s="2"/>
      <c r="K370" s="2"/>
      <c r="L370" s="2"/>
      <c r="M370" s="2"/>
      <c r="N370" s="2"/>
      <c r="O370" s="2"/>
    </row>
    <row r="371" spans="2:15">
      <c r="B371" s="2"/>
      <c r="C371" s="2"/>
      <c r="D371" s="2"/>
      <c r="E371" s="2"/>
      <c r="F371" s="2"/>
      <c r="G371" s="2"/>
      <c r="H371" s="2"/>
      <c r="I371" s="2"/>
      <c r="J371" s="2"/>
      <c r="K371" s="2"/>
      <c r="L371" s="2"/>
      <c r="M371" s="2"/>
      <c r="N371" s="2"/>
      <c r="O371" s="2"/>
    </row>
    <row r="372" spans="2:15">
      <c r="B372" s="2"/>
      <c r="C372" s="2"/>
      <c r="D372" s="2"/>
      <c r="E372" s="2"/>
      <c r="F372" s="2"/>
      <c r="G372" s="2"/>
      <c r="H372" s="2"/>
      <c r="I372" s="2"/>
      <c r="J372" s="2"/>
      <c r="K372" s="2"/>
      <c r="L372" s="2"/>
      <c r="M372" s="2"/>
      <c r="N372" s="2"/>
      <c r="O372" s="2"/>
    </row>
    <row r="373" spans="2:15">
      <c r="B373" s="2"/>
      <c r="C373" s="2"/>
      <c r="D373" s="2"/>
      <c r="E373" s="2"/>
      <c r="F373" s="2"/>
      <c r="G373" s="2"/>
      <c r="H373" s="2"/>
      <c r="I373" s="2"/>
      <c r="J373" s="2"/>
      <c r="K373" s="2"/>
      <c r="L373" s="2"/>
      <c r="M373" s="2"/>
      <c r="N373" s="2"/>
      <c r="O373" s="2"/>
    </row>
    <row r="374" spans="2:15">
      <c r="B374" s="2"/>
      <c r="C374" s="2"/>
      <c r="D374" s="2"/>
      <c r="E374" s="2"/>
      <c r="F374" s="2"/>
      <c r="G374" s="2"/>
      <c r="H374" s="2"/>
      <c r="I374" s="2"/>
      <c r="J374" s="2"/>
      <c r="K374" s="2"/>
      <c r="L374" s="2"/>
      <c r="M374" s="2"/>
      <c r="N374" s="2"/>
      <c r="O374" s="2"/>
    </row>
    <row r="375" spans="2:15">
      <c r="B375" s="2"/>
      <c r="C375" s="2"/>
      <c r="D375" s="2"/>
      <c r="E375" s="2"/>
      <c r="F375" s="2"/>
      <c r="G375" s="2"/>
      <c r="H375" s="2"/>
      <c r="I375" s="2"/>
      <c r="J375" s="2"/>
      <c r="K375" s="2"/>
      <c r="L375" s="2"/>
      <c r="M375" s="2"/>
      <c r="N375" s="2"/>
      <c r="O375" s="2"/>
    </row>
    <row r="376" spans="2:15">
      <c r="B376" s="2"/>
      <c r="C376" s="2"/>
      <c r="D376" s="2"/>
      <c r="E376" s="2"/>
      <c r="F376" s="2"/>
      <c r="G376" s="2"/>
      <c r="H376" s="2"/>
      <c r="I376" s="2"/>
      <c r="J376" s="2"/>
      <c r="K376" s="2"/>
      <c r="L376" s="2"/>
      <c r="M376" s="2"/>
      <c r="N376" s="2"/>
      <c r="O376" s="2"/>
    </row>
    <row r="377" spans="2:15">
      <c r="B377" s="2"/>
      <c r="C377" s="2"/>
      <c r="D377" s="2"/>
      <c r="E377" s="2"/>
      <c r="F377" s="2"/>
      <c r="G377" s="2"/>
      <c r="H377" s="2"/>
      <c r="I377" s="2"/>
      <c r="J377" s="2"/>
      <c r="K377" s="2"/>
      <c r="L377" s="2"/>
      <c r="M377" s="2"/>
      <c r="N377" s="2"/>
      <c r="O377" s="2"/>
    </row>
    <row r="378" spans="2:15">
      <c r="B378" s="2"/>
      <c r="C378" s="2"/>
      <c r="D378" s="2"/>
      <c r="E378" s="2"/>
      <c r="F378" s="2"/>
      <c r="G378" s="2"/>
      <c r="H378" s="2"/>
      <c r="I378" s="2"/>
      <c r="J378" s="2"/>
      <c r="K378" s="2"/>
      <c r="L378" s="2"/>
      <c r="M378" s="2"/>
      <c r="N378" s="2"/>
      <c r="O378" s="2"/>
    </row>
    <row r="379" spans="2:15">
      <c r="B379" s="2"/>
      <c r="C379" s="2"/>
      <c r="D379" s="2"/>
      <c r="E379" s="2"/>
      <c r="F379" s="2"/>
      <c r="G379" s="2"/>
      <c r="H379" s="2"/>
      <c r="I379" s="2"/>
      <c r="J379" s="2"/>
      <c r="K379" s="2"/>
      <c r="L379" s="2"/>
      <c r="M379" s="2"/>
      <c r="N379" s="2"/>
      <c r="O379" s="2"/>
    </row>
    <row r="380" spans="2:15">
      <c r="B380" s="2"/>
      <c r="C380" s="2"/>
      <c r="D380" s="2"/>
      <c r="E380" s="2"/>
      <c r="F380" s="2"/>
      <c r="G380" s="2"/>
      <c r="H380" s="2"/>
      <c r="I380" s="2"/>
      <c r="J380" s="2"/>
      <c r="K380" s="2"/>
      <c r="L380" s="2"/>
      <c r="M380" s="2"/>
      <c r="N380" s="2"/>
      <c r="O380" s="2"/>
    </row>
    <row r="381" spans="2:15">
      <c r="B381" s="2"/>
      <c r="C381" s="2"/>
      <c r="D381" s="2"/>
      <c r="E381" s="2"/>
      <c r="F381" s="2"/>
      <c r="G381" s="2"/>
      <c r="H381" s="2"/>
      <c r="I381" s="2"/>
      <c r="J381" s="2"/>
      <c r="K381" s="2"/>
      <c r="L381" s="2"/>
      <c r="M381" s="2"/>
      <c r="N381" s="2"/>
      <c r="O381" s="2"/>
    </row>
    <row r="382" spans="2:15">
      <c r="B382" s="2"/>
      <c r="C382" s="2"/>
      <c r="D382" s="2"/>
      <c r="E382" s="2"/>
      <c r="F382" s="2"/>
      <c r="G382" s="2"/>
      <c r="H382" s="2"/>
      <c r="I382" s="2"/>
      <c r="J382" s="2"/>
      <c r="K382" s="2"/>
      <c r="L382" s="2"/>
      <c r="M382" s="2"/>
      <c r="N382" s="2"/>
      <c r="O382" s="2"/>
    </row>
    <row r="383" spans="2:15">
      <c r="B383" s="2"/>
      <c r="C383" s="2"/>
      <c r="D383" s="2"/>
      <c r="E383" s="2"/>
      <c r="F383" s="2"/>
      <c r="G383" s="2"/>
      <c r="H383" s="2"/>
      <c r="I383" s="2"/>
      <c r="J383" s="2"/>
      <c r="K383" s="2"/>
      <c r="L383" s="2"/>
      <c r="M383" s="2"/>
      <c r="N383" s="2"/>
      <c r="O383" s="2"/>
    </row>
    <row r="384" spans="2:15">
      <c r="B384" s="2"/>
      <c r="C384" s="2"/>
      <c r="D384" s="2"/>
      <c r="E384" s="2"/>
      <c r="F384" s="2"/>
      <c r="G384" s="2"/>
      <c r="H384" s="2"/>
      <c r="I384" s="2"/>
      <c r="J384" s="2"/>
      <c r="K384" s="2"/>
      <c r="L384" s="2"/>
      <c r="M384" s="2"/>
      <c r="N384" s="2"/>
      <c r="O384" s="2"/>
    </row>
    <row r="385" spans="2:15">
      <c r="B385" s="2"/>
      <c r="C385" s="2"/>
      <c r="D385" s="2"/>
      <c r="E385" s="2"/>
      <c r="F385" s="2"/>
      <c r="G385" s="2"/>
      <c r="H385" s="2"/>
      <c r="I385" s="2"/>
      <c r="J385" s="2"/>
      <c r="K385" s="2"/>
      <c r="L385" s="2"/>
      <c r="M385" s="2"/>
      <c r="N385" s="2"/>
      <c r="O385" s="2"/>
    </row>
    <row r="386" spans="2:15">
      <c r="B386" s="2"/>
      <c r="C386" s="2"/>
      <c r="D386" s="2"/>
      <c r="E386" s="2"/>
      <c r="F386" s="2"/>
      <c r="G386" s="2"/>
      <c r="H386" s="2"/>
      <c r="I386" s="2"/>
      <c r="J386" s="2"/>
      <c r="K386" s="2"/>
      <c r="L386" s="2"/>
      <c r="M386" s="2"/>
      <c r="N386" s="2"/>
      <c r="O386" s="2"/>
    </row>
    <row r="387" spans="2:15">
      <c r="B387" s="2"/>
      <c r="C387" s="2"/>
      <c r="D387" s="2"/>
      <c r="E387" s="2"/>
      <c r="F387" s="2"/>
      <c r="G387" s="2"/>
      <c r="H387" s="2"/>
      <c r="I387" s="2"/>
      <c r="J387" s="2"/>
      <c r="K387" s="2"/>
      <c r="L387" s="2"/>
      <c r="M387" s="2"/>
      <c r="N387" s="2"/>
      <c r="O387" s="2"/>
    </row>
    <row r="388" spans="2:15">
      <c r="B388" s="2"/>
      <c r="C388" s="2"/>
      <c r="D388" s="2"/>
      <c r="E388" s="2"/>
      <c r="F388" s="2"/>
      <c r="G388" s="2"/>
      <c r="H388" s="2"/>
      <c r="I388" s="2"/>
      <c r="J388" s="2"/>
      <c r="K388" s="2"/>
      <c r="L388" s="2"/>
      <c r="M388" s="2"/>
      <c r="N388" s="2"/>
      <c r="O388" s="2"/>
    </row>
    <row r="389" spans="2:15">
      <c r="B389" s="2"/>
      <c r="C389" s="2"/>
      <c r="D389" s="2"/>
      <c r="E389" s="2"/>
      <c r="F389" s="2"/>
      <c r="G389" s="2"/>
      <c r="H389" s="2"/>
      <c r="I389" s="2"/>
      <c r="J389" s="2"/>
      <c r="K389" s="2"/>
      <c r="L389" s="2"/>
      <c r="M389" s="2"/>
      <c r="N389" s="2"/>
      <c r="O389" s="2"/>
    </row>
    <row r="390" spans="2:15">
      <c r="B390" s="2"/>
      <c r="C390" s="2"/>
      <c r="D390" s="2"/>
      <c r="E390" s="2"/>
      <c r="F390" s="2"/>
      <c r="G390" s="2"/>
      <c r="H390" s="2"/>
      <c r="I390" s="2"/>
      <c r="J390" s="2"/>
      <c r="K390" s="2"/>
      <c r="L390" s="2"/>
      <c r="M390" s="2"/>
      <c r="N390" s="2"/>
      <c r="O390" s="2"/>
    </row>
    <row r="391" spans="2:15">
      <c r="B391" s="2"/>
      <c r="C391" s="2"/>
      <c r="D391" s="2"/>
      <c r="E391" s="2"/>
      <c r="F391" s="2"/>
      <c r="G391" s="2"/>
      <c r="H391" s="2"/>
      <c r="I391" s="2"/>
      <c r="J391" s="2"/>
      <c r="K391" s="2"/>
      <c r="L391" s="2"/>
      <c r="M391" s="2"/>
      <c r="N391" s="2"/>
      <c r="O391" s="2"/>
    </row>
    <row r="392" spans="2:15">
      <c r="B392" s="2"/>
      <c r="C392" s="2"/>
      <c r="D392" s="2"/>
      <c r="E392" s="2"/>
      <c r="F392" s="2"/>
      <c r="G392" s="2"/>
      <c r="H392" s="2"/>
      <c r="I392" s="2"/>
      <c r="J392" s="2"/>
      <c r="K392" s="2"/>
      <c r="L392" s="2"/>
      <c r="M392" s="2"/>
      <c r="N392" s="2"/>
      <c r="O392" s="2"/>
    </row>
    <row r="393" spans="2:15">
      <c r="B393" s="2"/>
      <c r="C393" s="2"/>
      <c r="D393" s="2"/>
      <c r="E393" s="2"/>
      <c r="F393" s="2"/>
      <c r="G393" s="2"/>
      <c r="H393" s="2"/>
      <c r="I393" s="2"/>
      <c r="J393" s="2"/>
      <c r="K393" s="2"/>
      <c r="L393" s="2"/>
      <c r="M393" s="2"/>
      <c r="N393" s="2"/>
      <c r="O393" s="2"/>
    </row>
    <row r="394" spans="2:15">
      <c r="B394" s="2"/>
      <c r="C394" s="2"/>
      <c r="D394" s="2"/>
      <c r="E394" s="2"/>
      <c r="F394" s="2"/>
      <c r="G394" s="2"/>
      <c r="H394" s="2"/>
      <c r="I394" s="2"/>
      <c r="J394" s="2"/>
      <c r="K394" s="2"/>
      <c r="L394" s="2"/>
      <c r="M394" s="2"/>
      <c r="N394" s="2"/>
      <c r="O394" s="2"/>
    </row>
    <row r="395" spans="2:15">
      <c r="B395" s="2"/>
      <c r="C395" s="2"/>
      <c r="D395" s="2"/>
      <c r="E395" s="2"/>
      <c r="F395" s="2"/>
      <c r="G395" s="2"/>
      <c r="H395" s="2"/>
      <c r="I395" s="2"/>
      <c r="J395" s="2"/>
      <c r="K395" s="2"/>
      <c r="L395" s="2"/>
      <c r="M395" s="2"/>
      <c r="N395" s="2"/>
      <c r="O395" s="2"/>
    </row>
    <row r="396" spans="2:15">
      <c r="B396" s="2"/>
      <c r="C396" s="2"/>
      <c r="D396" s="2"/>
      <c r="E396" s="2"/>
      <c r="F396" s="2"/>
      <c r="G396" s="2"/>
      <c r="H396" s="2"/>
      <c r="I396" s="2"/>
      <c r="J396" s="2"/>
      <c r="K396" s="2"/>
      <c r="L396" s="2"/>
      <c r="M396" s="2"/>
      <c r="N396" s="2"/>
      <c r="O396" s="2"/>
    </row>
    <row r="397" spans="2:15">
      <c r="B397" s="2"/>
      <c r="C397" s="2"/>
      <c r="D397" s="2"/>
      <c r="E397" s="2"/>
      <c r="F397" s="2"/>
      <c r="G397" s="2"/>
      <c r="H397" s="2"/>
      <c r="I397" s="2"/>
      <c r="J397" s="2"/>
      <c r="K397" s="2"/>
      <c r="L397" s="2"/>
      <c r="M397" s="2"/>
      <c r="N397" s="2"/>
      <c r="O397" s="2"/>
    </row>
    <row r="398" spans="2:15">
      <c r="B398" s="2"/>
      <c r="C398" s="2"/>
      <c r="D398" s="2"/>
      <c r="E398" s="2"/>
      <c r="F398" s="2"/>
      <c r="G398" s="2"/>
      <c r="H398" s="2"/>
      <c r="I398" s="2"/>
      <c r="J398" s="2"/>
      <c r="K398" s="2"/>
      <c r="L398" s="2"/>
      <c r="M398" s="2"/>
      <c r="N398" s="2"/>
      <c r="O398" s="2"/>
    </row>
    <row r="399" spans="2:15">
      <c r="B399" s="2"/>
      <c r="C399" s="2"/>
      <c r="D399" s="2"/>
      <c r="E399" s="2"/>
      <c r="F399" s="2"/>
      <c r="G399" s="2"/>
      <c r="H399" s="2"/>
      <c r="I399" s="2"/>
      <c r="J399" s="2"/>
      <c r="K399" s="2"/>
      <c r="L399" s="2"/>
      <c r="M399" s="2"/>
      <c r="N399" s="2"/>
      <c r="O399" s="2"/>
    </row>
    <row r="400" spans="2:15">
      <c r="B400" s="2"/>
      <c r="C400" s="2"/>
      <c r="D400" s="2"/>
      <c r="E400" s="2"/>
      <c r="F400" s="2"/>
      <c r="G400" s="2"/>
      <c r="H400" s="2"/>
      <c r="I400" s="2"/>
      <c r="J400" s="2"/>
      <c r="K400" s="2"/>
      <c r="L400" s="2"/>
      <c r="M400" s="2"/>
      <c r="N400" s="2"/>
      <c r="O400" s="2"/>
    </row>
    <row r="401" spans="2:15">
      <c r="B401" s="2"/>
      <c r="C401" s="2"/>
      <c r="D401" s="2"/>
      <c r="E401" s="2"/>
      <c r="F401" s="2"/>
      <c r="G401" s="2"/>
      <c r="H401" s="2"/>
      <c r="I401" s="2"/>
      <c r="J401" s="2"/>
      <c r="K401" s="2"/>
      <c r="L401" s="2"/>
      <c r="M401" s="2"/>
      <c r="N401" s="2"/>
      <c r="O401" s="2"/>
    </row>
    <row r="402" spans="2:15">
      <c r="B402" s="2"/>
      <c r="C402" s="2"/>
      <c r="D402" s="2"/>
      <c r="E402" s="2"/>
      <c r="F402" s="2"/>
      <c r="G402" s="2"/>
      <c r="H402" s="2"/>
      <c r="I402" s="2"/>
      <c r="J402" s="2"/>
      <c r="K402" s="2"/>
      <c r="L402" s="2"/>
      <c r="M402" s="2"/>
      <c r="N402" s="2"/>
      <c r="O402" s="2"/>
    </row>
    <row r="403" spans="2:15">
      <c r="B403" s="2"/>
      <c r="C403" s="2"/>
      <c r="D403" s="2"/>
      <c r="E403" s="2"/>
      <c r="F403" s="2"/>
      <c r="G403" s="2"/>
      <c r="H403" s="2"/>
      <c r="I403" s="2"/>
      <c r="J403" s="2"/>
      <c r="K403" s="2"/>
      <c r="L403" s="2"/>
      <c r="M403" s="2"/>
      <c r="N403" s="2"/>
      <c r="O403" s="2"/>
    </row>
    <row r="404" spans="2:15">
      <c r="B404" s="2"/>
      <c r="C404" s="2"/>
      <c r="D404" s="2"/>
      <c r="E404" s="2"/>
      <c r="F404" s="2"/>
      <c r="G404" s="2"/>
      <c r="H404" s="2"/>
      <c r="I404" s="2"/>
      <c r="J404" s="2"/>
      <c r="K404" s="2"/>
      <c r="L404" s="2"/>
      <c r="M404" s="2"/>
      <c r="N404" s="2"/>
      <c r="O404" s="2"/>
    </row>
    <row r="405" spans="2:15">
      <c r="B405" s="2"/>
      <c r="C405" s="2"/>
      <c r="D405" s="2"/>
      <c r="E405" s="2"/>
      <c r="F405" s="2"/>
      <c r="G405" s="2"/>
      <c r="H405" s="2"/>
      <c r="I405" s="2"/>
      <c r="J405" s="2"/>
      <c r="K405" s="2"/>
      <c r="L405" s="2"/>
      <c r="M405" s="2"/>
      <c r="N405" s="2"/>
      <c r="O405" s="2"/>
    </row>
    <row r="406" spans="2:15">
      <c r="B406" s="2"/>
      <c r="C406" s="2"/>
      <c r="D406" s="2"/>
      <c r="E406" s="2"/>
      <c r="F406" s="2"/>
      <c r="G406" s="2"/>
      <c r="H406" s="2"/>
      <c r="I406" s="2"/>
      <c r="J406" s="2"/>
      <c r="K406" s="2"/>
      <c r="L406" s="2"/>
      <c r="M406" s="2"/>
      <c r="N406" s="2"/>
      <c r="O406" s="2"/>
    </row>
    <row r="407" spans="2:15">
      <c r="B407" s="2"/>
      <c r="C407" s="2"/>
      <c r="D407" s="2"/>
      <c r="E407" s="2"/>
      <c r="F407" s="2"/>
      <c r="G407" s="2"/>
      <c r="H407" s="2"/>
      <c r="I407" s="2"/>
      <c r="J407" s="2"/>
      <c r="K407" s="2"/>
      <c r="L407" s="2"/>
      <c r="M407" s="2"/>
      <c r="N407" s="2"/>
      <c r="O407" s="2"/>
    </row>
    <row r="408" spans="2:15">
      <c r="B408" s="2"/>
      <c r="C408" s="2"/>
      <c r="D408" s="2"/>
      <c r="E408" s="2"/>
      <c r="F408" s="2"/>
      <c r="G408" s="2"/>
      <c r="H408" s="2"/>
      <c r="I408" s="2"/>
      <c r="J408" s="2"/>
      <c r="K408" s="2"/>
      <c r="L408" s="2"/>
      <c r="M408" s="2"/>
      <c r="N408" s="2"/>
      <c r="O408" s="2"/>
    </row>
    <row r="409" spans="2:15">
      <c r="B409" s="2"/>
      <c r="C409" s="2"/>
      <c r="D409" s="2"/>
      <c r="E409" s="2"/>
      <c r="F409" s="2"/>
      <c r="G409" s="2"/>
      <c r="H409" s="2"/>
      <c r="I409" s="2"/>
      <c r="J409" s="2"/>
      <c r="K409" s="2"/>
      <c r="L409" s="2"/>
      <c r="M409" s="2"/>
      <c r="N409" s="2"/>
      <c r="O409" s="2"/>
    </row>
    <row r="410" spans="2:15">
      <c r="B410" s="2"/>
      <c r="C410" s="2"/>
      <c r="D410" s="2"/>
      <c r="E410" s="2"/>
      <c r="F410" s="2"/>
      <c r="G410" s="2"/>
      <c r="H410" s="2"/>
      <c r="I410" s="2"/>
      <c r="J410" s="2"/>
      <c r="K410" s="2"/>
      <c r="L410" s="2"/>
      <c r="M410" s="2"/>
      <c r="N410" s="2"/>
      <c r="O410" s="2"/>
    </row>
    <row r="411" spans="2:15">
      <c r="B411" s="2"/>
      <c r="C411" s="2"/>
      <c r="D411" s="2"/>
      <c r="E411" s="2"/>
      <c r="F411" s="2"/>
      <c r="G411" s="2"/>
      <c r="H411" s="2"/>
      <c r="I411" s="2"/>
      <c r="J411" s="2"/>
      <c r="K411" s="2"/>
      <c r="L411" s="2"/>
      <c r="M411" s="2"/>
      <c r="N411" s="2"/>
      <c r="O411" s="2"/>
    </row>
    <row r="412" spans="2:15">
      <c r="B412" s="2"/>
      <c r="C412" s="2"/>
      <c r="D412" s="2"/>
      <c r="E412" s="2"/>
      <c r="F412" s="2"/>
      <c r="G412" s="2"/>
      <c r="H412" s="2"/>
      <c r="I412" s="2"/>
      <c r="J412" s="2"/>
      <c r="K412" s="2"/>
      <c r="L412" s="2"/>
      <c r="M412" s="2"/>
      <c r="N412" s="2"/>
      <c r="O412" s="2"/>
    </row>
    <row r="413" spans="2:15">
      <c r="B413" s="2"/>
      <c r="C413" s="2"/>
      <c r="D413" s="2"/>
      <c r="E413" s="2"/>
      <c r="F413" s="2"/>
      <c r="G413" s="2"/>
      <c r="H413" s="2"/>
      <c r="I413" s="2"/>
      <c r="J413" s="2"/>
      <c r="K413" s="2"/>
      <c r="L413" s="2"/>
      <c r="M413" s="2"/>
      <c r="N413" s="2"/>
      <c r="O413" s="2"/>
    </row>
    <row r="414" spans="2:15">
      <c r="B414" s="2"/>
      <c r="C414" s="2"/>
      <c r="D414" s="2"/>
      <c r="E414" s="2"/>
      <c r="F414" s="2"/>
      <c r="G414" s="2"/>
      <c r="H414" s="2"/>
      <c r="I414" s="2"/>
      <c r="J414" s="2"/>
      <c r="K414" s="2"/>
      <c r="L414" s="2"/>
      <c r="M414" s="2"/>
      <c r="N414" s="2"/>
      <c r="O414" s="2"/>
    </row>
    <row r="415" spans="2:15">
      <c r="B415" s="2"/>
      <c r="C415" s="2"/>
      <c r="D415" s="2"/>
      <c r="E415" s="2"/>
      <c r="F415" s="2"/>
      <c r="G415" s="2"/>
      <c r="H415" s="2"/>
      <c r="I415" s="2"/>
      <c r="J415" s="2"/>
      <c r="K415" s="2"/>
      <c r="L415" s="2"/>
      <c r="M415" s="2"/>
      <c r="N415" s="2"/>
      <c r="O415" s="2"/>
    </row>
    <row r="416" spans="2:15">
      <c r="B416" s="2"/>
      <c r="C416" s="2"/>
      <c r="D416" s="2"/>
      <c r="E416" s="2"/>
      <c r="F416" s="2"/>
      <c r="G416" s="2"/>
      <c r="H416" s="2"/>
      <c r="I416" s="2"/>
      <c r="J416" s="2"/>
      <c r="K416" s="2"/>
      <c r="L416" s="2"/>
      <c r="M416" s="2"/>
      <c r="N416" s="2"/>
      <c r="O416" s="2"/>
    </row>
    <row r="417" spans="2:15">
      <c r="B417" s="2"/>
      <c r="C417" s="2"/>
      <c r="D417" s="2"/>
      <c r="E417" s="2"/>
      <c r="F417" s="2"/>
      <c r="G417" s="2"/>
      <c r="H417" s="2"/>
      <c r="I417" s="2"/>
      <c r="J417" s="2"/>
      <c r="K417" s="2"/>
      <c r="L417" s="2"/>
      <c r="M417" s="2"/>
      <c r="N417" s="2"/>
      <c r="O417" s="2"/>
    </row>
    <row r="418" spans="2:15">
      <c r="B418" s="2"/>
      <c r="C418" s="2"/>
      <c r="D418" s="2"/>
      <c r="E418" s="2"/>
      <c r="F418" s="2"/>
      <c r="G418" s="2"/>
      <c r="H418" s="2"/>
      <c r="I418" s="2"/>
      <c r="J418" s="2"/>
      <c r="K418" s="2"/>
      <c r="L418" s="2"/>
      <c r="M418" s="2"/>
      <c r="N418" s="2"/>
      <c r="O418" s="2"/>
    </row>
    <row r="419" spans="2:15">
      <c r="B419" s="2"/>
      <c r="C419" s="2"/>
      <c r="D419" s="2"/>
      <c r="E419" s="2"/>
      <c r="F419" s="2"/>
      <c r="G419" s="2"/>
      <c r="H419" s="2"/>
      <c r="I419" s="2"/>
      <c r="J419" s="2"/>
      <c r="K419" s="2"/>
      <c r="L419" s="2"/>
      <c r="M419" s="2"/>
      <c r="N419" s="2"/>
      <c r="O419" s="2"/>
    </row>
    <row r="420" spans="2:15">
      <c r="B420" s="2"/>
      <c r="C420" s="2"/>
      <c r="D420" s="2"/>
      <c r="E420" s="2"/>
      <c r="F420" s="2"/>
      <c r="G420" s="2"/>
      <c r="H420" s="2"/>
      <c r="I420" s="2"/>
      <c r="J420" s="2"/>
      <c r="K420" s="2"/>
      <c r="L420" s="2"/>
      <c r="M420" s="2"/>
      <c r="N420" s="2"/>
      <c r="O420" s="2"/>
    </row>
    <row r="421" spans="2:15">
      <c r="B421" s="2"/>
      <c r="C421" s="2"/>
      <c r="D421" s="2"/>
      <c r="E421" s="2"/>
      <c r="F421" s="2"/>
      <c r="G421" s="2"/>
      <c r="H421" s="2"/>
      <c r="I421" s="2"/>
      <c r="J421" s="2"/>
      <c r="K421" s="2"/>
      <c r="L421" s="2"/>
      <c r="M421" s="2"/>
      <c r="N421" s="2"/>
      <c r="O421" s="2"/>
    </row>
    <row r="422" spans="2:15">
      <c r="B422" s="2"/>
      <c r="C422" s="2"/>
      <c r="D422" s="2"/>
      <c r="E422" s="2"/>
      <c r="F422" s="2"/>
      <c r="G422" s="2"/>
      <c r="H422" s="2"/>
      <c r="I422" s="2"/>
      <c r="J422" s="2"/>
      <c r="K422" s="2"/>
      <c r="L422" s="2"/>
      <c r="M422" s="2"/>
      <c r="N422" s="2"/>
      <c r="O422" s="2"/>
    </row>
    <row r="423" spans="2:15">
      <c r="B423" s="2"/>
      <c r="C423" s="2"/>
      <c r="D423" s="2"/>
      <c r="E423" s="2"/>
      <c r="F423" s="2"/>
      <c r="G423" s="2"/>
      <c r="H423" s="2"/>
      <c r="I423" s="2"/>
      <c r="J423" s="2"/>
      <c r="K423" s="2"/>
      <c r="L423" s="2"/>
      <c r="M423" s="2"/>
      <c r="N423" s="2"/>
      <c r="O423" s="2"/>
    </row>
    <row r="424" spans="2:15">
      <c r="B424" s="2"/>
      <c r="C424" s="2"/>
      <c r="D424" s="2"/>
      <c r="E424" s="2"/>
      <c r="F424" s="2"/>
      <c r="G424" s="2"/>
      <c r="H424" s="2"/>
      <c r="I424" s="2"/>
      <c r="J424" s="2"/>
      <c r="K424" s="2"/>
      <c r="L424" s="2"/>
      <c r="M424" s="2"/>
      <c r="N424" s="2"/>
      <c r="O424" s="2"/>
    </row>
    <row r="425" spans="2:15">
      <c r="B425" s="2"/>
      <c r="C425" s="2"/>
      <c r="D425" s="2"/>
      <c r="E425" s="2"/>
      <c r="F425" s="2"/>
      <c r="G425" s="2"/>
      <c r="H425" s="2"/>
      <c r="I425" s="2"/>
      <c r="J425" s="2"/>
      <c r="K425" s="2"/>
      <c r="L425" s="2"/>
      <c r="M425" s="2"/>
      <c r="N425" s="2"/>
      <c r="O425" s="2"/>
    </row>
    <row r="426" spans="2:15">
      <c r="B426" s="2"/>
      <c r="C426" s="2"/>
      <c r="D426" s="2"/>
      <c r="E426" s="2"/>
      <c r="F426" s="2"/>
      <c r="G426" s="2"/>
      <c r="H426" s="2"/>
      <c r="I426" s="2"/>
      <c r="J426" s="2"/>
      <c r="K426" s="2"/>
      <c r="L426" s="2"/>
      <c r="M426" s="2"/>
      <c r="N426" s="2"/>
      <c r="O426" s="2"/>
    </row>
    <row r="427" spans="2:15">
      <c r="B427" s="2"/>
      <c r="C427" s="2"/>
      <c r="D427" s="2"/>
      <c r="E427" s="2"/>
      <c r="F427" s="2"/>
      <c r="G427" s="2"/>
      <c r="H427" s="2"/>
      <c r="I427" s="2"/>
      <c r="J427" s="2"/>
      <c r="K427" s="2"/>
      <c r="L427" s="2"/>
      <c r="M427" s="2"/>
      <c r="N427" s="2"/>
      <c r="O427" s="2"/>
    </row>
    <row r="428" spans="2:15">
      <c r="B428" s="2"/>
      <c r="C428" s="2"/>
      <c r="D428" s="2"/>
      <c r="E428" s="2"/>
      <c r="F428" s="2"/>
      <c r="G428" s="2"/>
      <c r="H428" s="2"/>
      <c r="I428" s="2"/>
      <c r="J428" s="2"/>
      <c r="K428" s="2"/>
      <c r="L428" s="2"/>
      <c r="M428" s="2"/>
      <c r="N428" s="2"/>
      <c r="O428" s="2"/>
    </row>
    <row r="429" spans="2:15">
      <c r="B429" s="2"/>
      <c r="C429" s="2"/>
      <c r="D429" s="2"/>
      <c r="E429" s="2"/>
      <c r="F429" s="2"/>
      <c r="G429" s="2"/>
      <c r="H429" s="2"/>
      <c r="I429" s="2"/>
      <c r="J429" s="2"/>
      <c r="K429" s="2"/>
      <c r="L429" s="2"/>
      <c r="M429" s="2"/>
      <c r="N429" s="2"/>
      <c r="O429" s="2"/>
    </row>
    <row r="430" spans="2:15">
      <c r="B430" s="2"/>
      <c r="C430" s="2"/>
      <c r="D430" s="2"/>
      <c r="E430" s="2"/>
      <c r="F430" s="2"/>
      <c r="G430" s="2"/>
      <c r="H430" s="2"/>
      <c r="I430" s="2"/>
      <c r="J430" s="2"/>
      <c r="K430" s="2"/>
      <c r="L430" s="2"/>
      <c r="M430" s="2"/>
      <c r="N430" s="2"/>
      <c r="O430" s="2"/>
    </row>
    <row r="431" spans="2:15">
      <c r="B431" s="2"/>
      <c r="C431" s="2"/>
      <c r="D431" s="2"/>
      <c r="E431" s="2"/>
      <c r="F431" s="2"/>
      <c r="G431" s="2"/>
      <c r="H431" s="2"/>
      <c r="I431" s="2"/>
      <c r="J431" s="2"/>
      <c r="K431" s="2"/>
      <c r="L431" s="2"/>
      <c r="M431" s="2"/>
      <c r="N431" s="2"/>
      <c r="O431" s="2"/>
    </row>
    <row r="432" spans="2:15">
      <c r="B432" s="2"/>
      <c r="C432" s="2"/>
      <c r="D432" s="2"/>
      <c r="E432" s="2"/>
      <c r="F432" s="2"/>
      <c r="G432" s="2"/>
      <c r="H432" s="2"/>
      <c r="I432" s="2"/>
      <c r="J432" s="2"/>
      <c r="K432" s="2"/>
      <c r="L432" s="2"/>
      <c r="M432" s="2"/>
      <c r="N432" s="2"/>
      <c r="O432" s="2"/>
    </row>
    <row r="433" spans="2:15">
      <c r="B433" s="2"/>
      <c r="C433" s="2"/>
      <c r="D433" s="2"/>
      <c r="E433" s="2"/>
      <c r="F433" s="2"/>
      <c r="G433" s="2"/>
      <c r="H433" s="2"/>
      <c r="I433" s="2"/>
      <c r="J433" s="2"/>
      <c r="K433" s="2"/>
      <c r="L433" s="2"/>
      <c r="M433" s="2"/>
      <c r="N433" s="2"/>
      <c r="O433" s="2"/>
    </row>
    <row r="434" spans="2:15">
      <c r="B434" s="2"/>
      <c r="C434" s="2"/>
      <c r="D434" s="2"/>
      <c r="E434" s="2"/>
      <c r="F434" s="2"/>
      <c r="G434" s="2"/>
      <c r="H434" s="2"/>
      <c r="I434" s="2"/>
      <c r="J434" s="2"/>
      <c r="K434" s="2"/>
      <c r="L434" s="2"/>
      <c r="M434" s="2"/>
      <c r="N434" s="2"/>
      <c r="O434" s="2"/>
    </row>
    <row r="435" spans="2:15">
      <c r="B435" s="2"/>
      <c r="C435" s="2"/>
      <c r="D435" s="2"/>
      <c r="E435" s="2"/>
      <c r="F435" s="2"/>
      <c r="G435" s="2"/>
      <c r="H435" s="2"/>
      <c r="I435" s="2"/>
      <c r="J435" s="2"/>
      <c r="K435" s="2"/>
      <c r="L435" s="2"/>
      <c r="M435" s="2"/>
      <c r="N435" s="2"/>
      <c r="O435" s="2"/>
    </row>
    <row r="436" spans="2:15">
      <c r="B436" s="2"/>
      <c r="C436" s="2"/>
      <c r="D436" s="2"/>
      <c r="E436" s="2"/>
      <c r="F436" s="2"/>
      <c r="G436" s="2"/>
      <c r="H436" s="2"/>
      <c r="I436" s="2"/>
      <c r="J436" s="2"/>
      <c r="K436" s="2"/>
      <c r="L436" s="2"/>
      <c r="M436" s="2"/>
      <c r="N436" s="2"/>
      <c r="O436" s="2"/>
    </row>
    <row r="437" spans="2:15">
      <c r="B437" s="2"/>
      <c r="C437" s="2"/>
      <c r="D437" s="2"/>
      <c r="E437" s="2"/>
      <c r="F437" s="2"/>
      <c r="G437" s="2"/>
      <c r="H437" s="2"/>
      <c r="I437" s="2"/>
      <c r="J437" s="2"/>
      <c r="K437" s="2"/>
      <c r="L437" s="2"/>
      <c r="M437" s="2"/>
      <c r="N437" s="2"/>
      <c r="O437" s="2"/>
    </row>
    <row r="438" spans="2:15">
      <c r="B438" s="2"/>
      <c r="C438" s="2"/>
      <c r="D438" s="2"/>
      <c r="E438" s="2"/>
      <c r="F438" s="2"/>
      <c r="G438" s="2"/>
      <c r="H438" s="2"/>
      <c r="I438" s="2"/>
      <c r="J438" s="2"/>
      <c r="K438" s="2"/>
      <c r="L438" s="2"/>
      <c r="M438" s="2"/>
      <c r="N438" s="2"/>
      <c r="O438" s="2"/>
    </row>
    <row r="439" spans="2:15">
      <c r="B439" s="2"/>
      <c r="C439" s="2"/>
      <c r="D439" s="2"/>
      <c r="E439" s="2"/>
      <c r="F439" s="2"/>
      <c r="G439" s="2"/>
      <c r="H439" s="2"/>
      <c r="I439" s="2"/>
      <c r="J439" s="2"/>
      <c r="K439" s="2"/>
      <c r="L439" s="2"/>
      <c r="M439" s="2"/>
      <c r="N439" s="2"/>
      <c r="O439" s="2"/>
    </row>
    <row r="440" spans="2:15">
      <c r="B440" s="2"/>
      <c r="C440" s="2"/>
      <c r="D440" s="2"/>
      <c r="E440" s="2"/>
      <c r="F440" s="2"/>
      <c r="G440" s="2"/>
      <c r="H440" s="2"/>
      <c r="I440" s="2"/>
      <c r="J440" s="2"/>
      <c r="K440" s="2"/>
      <c r="L440" s="2"/>
      <c r="M440" s="2"/>
      <c r="N440" s="2"/>
      <c r="O440" s="2"/>
    </row>
    <row r="441" spans="2:15">
      <c r="B441" s="2"/>
      <c r="C441" s="2"/>
      <c r="D441" s="2"/>
      <c r="E441" s="2"/>
      <c r="F441" s="2"/>
      <c r="G441" s="2"/>
      <c r="H441" s="2"/>
      <c r="I441" s="2"/>
      <c r="J441" s="2"/>
      <c r="K441" s="2"/>
      <c r="L441" s="2"/>
      <c r="M441" s="2"/>
      <c r="N441" s="2"/>
      <c r="O441" s="2"/>
    </row>
    <row r="442" spans="2:15">
      <c r="B442" s="2"/>
      <c r="C442" s="2"/>
      <c r="D442" s="2"/>
      <c r="E442" s="2"/>
      <c r="F442" s="2"/>
      <c r="G442" s="2"/>
      <c r="H442" s="2"/>
      <c r="I442" s="2"/>
      <c r="J442" s="2"/>
      <c r="K442" s="2"/>
      <c r="L442" s="2"/>
      <c r="M442" s="2"/>
      <c r="N442" s="2"/>
      <c r="O442" s="2"/>
    </row>
    <row r="443" spans="2:15">
      <c r="B443" s="2"/>
      <c r="C443" s="2"/>
      <c r="D443" s="2"/>
      <c r="E443" s="2"/>
      <c r="F443" s="2"/>
      <c r="G443" s="2"/>
      <c r="H443" s="2"/>
      <c r="I443" s="2"/>
      <c r="J443" s="2"/>
      <c r="K443" s="2"/>
      <c r="L443" s="2"/>
      <c r="M443" s="2"/>
      <c r="N443" s="2"/>
      <c r="O443" s="2"/>
    </row>
    <row r="444" spans="2:15">
      <c r="B444" s="2"/>
      <c r="C444" s="2"/>
      <c r="D444" s="2"/>
      <c r="E444" s="2"/>
      <c r="F444" s="2"/>
      <c r="G444" s="2"/>
      <c r="H444" s="2"/>
      <c r="I444" s="2"/>
      <c r="J444" s="2"/>
      <c r="K444" s="2"/>
      <c r="L444" s="2"/>
      <c r="M444" s="2"/>
      <c r="N444" s="2"/>
      <c r="O444" s="2"/>
    </row>
    <row r="445" spans="2:15">
      <c r="B445" s="2"/>
      <c r="C445" s="2"/>
      <c r="D445" s="2"/>
      <c r="E445" s="2"/>
      <c r="F445" s="2"/>
      <c r="G445" s="2"/>
      <c r="H445" s="2"/>
      <c r="I445" s="2"/>
      <c r="J445" s="2"/>
      <c r="K445" s="2"/>
      <c r="L445" s="2"/>
      <c r="M445" s="2"/>
      <c r="N445" s="2"/>
      <c r="O445" s="2"/>
    </row>
    <row r="446" spans="2:15">
      <c r="B446" s="2"/>
      <c r="C446" s="2"/>
      <c r="D446" s="2"/>
      <c r="E446" s="2"/>
      <c r="F446" s="2"/>
      <c r="G446" s="2"/>
      <c r="H446" s="2"/>
      <c r="I446" s="2"/>
      <c r="J446" s="2"/>
      <c r="K446" s="2"/>
      <c r="L446" s="2"/>
      <c r="M446" s="2"/>
      <c r="N446" s="2"/>
      <c r="O446" s="2"/>
    </row>
    <row r="447" spans="2:15">
      <c r="B447" s="2"/>
      <c r="C447" s="2"/>
      <c r="D447" s="2"/>
      <c r="E447" s="2"/>
      <c r="F447" s="2"/>
      <c r="G447" s="2"/>
      <c r="H447" s="2"/>
      <c r="I447" s="2"/>
      <c r="J447" s="2"/>
      <c r="K447" s="2"/>
      <c r="L447" s="2"/>
      <c r="M447" s="2"/>
      <c r="N447" s="2"/>
      <c r="O447" s="2"/>
    </row>
    <row r="448" spans="2:15">
      <c r="B448" s="2"/>
      <c r="C448" s="2"/>
      <c r="D448" s="2"/>
      <c r="E448" s="2"/>
      <c r="F448" s="2"/>
      <c r="G448" s="2"/>
      <c r="H448" s="2"/>
      <c r="I448" s="2"/>
      <c r="J448" s="2"/>
      <c r="K448" s="2"/>
      <c r="L448" s="2"/>
      <c r="M448" s="2"/>
      <c r="N448" s="2"/>
      <c r="O448" s="2"/>
    </row>
    <row r="449" spans="2:15">
      <c r="B449" s="2"/>
      <c r="C449" s="2"/>
      <c r="D449" s="2"/>
      <c r="E449" s="2"/>
      <c r="F449" s="2"/>
      <c r="G449" s="2"/>
      <c r="H449" s="2"/>
      <c r="I449" s="2"/>
      <c r="J449" s="2"/>
      <c r="K449" s="2"/>
      <c r="L449" s="2"/>
      <c r="M449" s="2"/>
      <c r="N449" s="2"/>
      <c r="O449" s="2"/>
    </row>
    <row r="450" spans="2:15">
      <c r="B450" s="2"/>
      <c r="C450" s="2"/>
      <c r="D450" s="2"/>
      <c r="E450" s="2"/>
      <c r="F450" s="2"/>
      <c r="G450" s="2"/>
      <c r="H450" s="2"/>
      <c r="I450" s="2"/>
      <c r="J450" s="2"/>
      <c r="K450" s="2"/>
      <c r="L450" s="2"/>
      <c r="M450" s="2"/>
      <c r="N450" s="2"/>
      <c r="O450" s="2"/>
    </row>
    <row r="451" spans="2:15">
      <c r="B451" s="2"/>
      <c r="C451" s="2"/>
      <c r="D451" s="2"/>
      <c r="E451" s="2"/>
      <c r="F451" s="2"/>
      <c r="G451" s="2"/>
      <c r="H451" s="2"/>
      <c r="I451" s="2"/>
      <c r="J451" s="2"/>
      <c r="K451" s="2"/>
      <c r="L451" s="2"/>
      <c r="M451" s="2"/>
      <c r="N451" s="2"/>
      <c r="O451" s="2"/>
    </row>
    <row r="452" spans="2:15">
      <c r="B452" s="2"/>
      <c r="C452" s="2"/>
      <c r="D452" s="2"/>
      <c r="E452" s="2"/>
      <c r="F452" s="2"/>
      <c r="G452" s="2"/>
      <c r="H452" s="2"/>
      <c r="I452" s="2"/>
      <c r="J452" s="2"/>
      <c r="K452" s="2"/>
      <c r="L452" s="2"/>
      <c r="M452" s="2"/>
      <c r="N452" s="2"/>
      <c r="O452" s="2"/>
    </row>
    <row r="453" spans="2:15">
      <c r="B453" s="2"/>
      <c r="C453" s="2"/>
      <c r="D453" s="2"/>
      <c r="E453" s="2"/>
      <c r="F453" s="2"/>
      <c r="G453" s="2"/>
      <c r="H453" s="2"/>
      <c r="I453" s="2"/>
      <c r="J453" s="2"/>
      <c r="K453" s="2"/>
      <c r="L453" s="2"/>
      <c r="M453" s="2"/>
      <c r="N453" s="2"/>
      <c r="O453" s="2"/>
    </row>
    <row r="454" spans="2:15">
      <c r="B454" s="2"/>
      <c r="C454" s="2"/>
      <c r="D454" s="2"/>
      <c r="E454" s="2"/>
      <c r="F454" s="2"/>
      <c r="G454" s="2"/>
      <c r="H454" s="2"/>
      <c r="I454" s="2"/>
      <c r="J454" s="2"/>
      <c r="K454" s="2"/>
      <c r="L454" s="2"/>
      <c r="M454" s="2"/>
      <c r="N454" s="2"/>
      <c r="O454" s="2"/>
    </row>
    <row r="455" spans="2:15">
      <c r="B455" s="2"/>
      <c r="C455" s="2"/>
      <c r="D455" s="2"/>
      <c r="E455" s="2"/>
      <c r="F455" s="2"/>
      <c r="G455" s="2"/>
      <c r="H455" s="2"/>
      <c r="I455" s="2"/>
      <c r="J455" s="2"/>
      <c r="K455" s="2"/>
      <c r="L455" s="2"/>
      <c r="M455" s="2"/>
      <c r="N455" s="2"/>
      <c r="O455" s="2"/>
    </row>
    <row r="456" spans="2:15">
      <c r="B456" s="2"/>
      <c r="C456" s="2"/>
      <c r="D456" s="2"/>
      <c r="E456" s="2"/>
      <c r="F456" s="2"/>
      <c r="G456" s="2"/>
      <c r="H456" s="2"/>
      <c r="I456" s="2"/>
      <c r="J456" s="2"/>
      <c r="K456" s="2"/>
      <c r="L456" s="2"/>
      <c r="M456" s="2"/>
      <c r="N456" s="2"/>
      <c r="O456" s="2"/>
    </row>
    <row r="457" spans="2:15">
      <c r="B457" s="2"/>
      <c r="C457" s="2"/>
      <c r="D457" s="2"/>
      <c r="E457" s="2"/>
      <c r="F457" s="2"/>
      <c r="G457" s="2"/>
      <c r="H457" s="2"/>
      <c r="I457" s="2"/>
      <c r="J457" s="2"/>
      <c r="K457" s="2"/>
      <c r="L457" s="2"/>
      <c r="M457" s="2"/>
      <c r="N457" s="2"/>
      <c r="O457" s="2"/>
    </row>
    <row r="458" spans="2:15">
      <c r="B458" s="2"/>
      <c r="C458" s="2"/>
      <c r="D458" s="2"/>
      <c r="E458" s="2"/>
      <c r="F458" s="2"/>
      <c r="G458" s="2"/>
      <c r="H458" s="2"/>
      <c r="I458" s="2"/>
      <c r="J458" s="2"/>
      <c r="K458" s="2"/>
      <c r="L458" s="2"/>
      <c r="M458" s="2"/>
      <c r="N458" s="2"/>
      <c r="O458" s="2"/>
    </row>
    <row r="459" spans="2:15">
      <c r="B459" s="2"/>
      <c r="C459" s="2"/>
      <c r="D459" s="2"/>
      <c r="E459" s="2"/>
      <c r="F459" s="2"/>
      <c r="G459" s="2"/>
      <c r="H459" s="2"/>
      <c r="I459" s="2"/>
      <c r="J459" s="2"/>
      <c r="K459" s="2"/>
      <c r="L459" s="2"/>
      <c r="M459" s="2"/>
      <c r="N459" s="2"/>
      <c r="O459" s="2"/>
    </row>
    <row r="460" spans="2:15">
      <c r="B460" s="2"/>
      <c r="C460" s="2"/>
      <c r="D460" s="2"/>
      <c r="E460" s="2"/>
      <c r="F460" s="2"/>
      <c r="G460" s="2"/>
      <c r="H460" s="2"/>
      <c r="I460" s="2"/>
      <c r="J460" s="2"/>
      <c r="K460" s="2"/>
      <c r="L460" s="2"/>
      <c r="M460" s="2"/>
      <c r="N460" s="2"/>
      <c r="O460" s="2"/>
    </row>
    <row r="461" spans="2:15">
      <c r="B461" s="2"/>
      <c r="C461" s="2"/>
      <c r="D461" s="2"/>
      <c r="E461" s="2"/>
      <c r="F461" s="2"/>
      <c r="G461" s="2"/>
      <c r="H461" s="2"/>
      <c r="I461" s="2"/>
      <c r="J461" s="2"/>
      <c r="K461" s="2"/>
      <c r="L461" s="2"/>
      <c r="M461" s="2"/>
      <c r="N461" s="2"/>
      <c r="O461" s="2"/>
    </row>
    <row r="462" spans="2:15">
      <c r="B462" s="2"/>
      <c r="C462" s="2"/>
      <c r="D462" s="2"/>
      <c r="E462" s="2"/>
      <c r="F462" s="2"/>
      <c r="G462" s="2"/>
      <c r="H462" s="2"/>
      <c r="I462" s="2"/>
      <c r="J462" s="2"/>
      <c r="K462" s="2"/>
      <c r="L462" s="2"/>
      <c r="M462" s="2"/>
      <c r="N462" s="2"/>
      <c r="O462" s="2"/>
    </row>
    <row r="463" spans="2:15">
      <c r="B463" s="2"/>
      <c r="C463" s="2"/>
      <c r="D463" s="2"/>
      <c r="E463" s="2"/>
      <c r="F463" s="2"/>
      <c r="G463" s="2"/>
      <c r="H463" s="2"/>
      <c r="I463" s="2"/>
      <c r="J463" s="2"/>
      <c r="K463" s="2"/>
      <c r="L463" s="2"/>
      <c r="M463" s="2"/>
      <c r="N463" s="2"/>
      <c r="O463" s="2"/>
    </row>
    <row r="464" spans="2:15">
      <c r="B464" s="2"/>
      <c r="C464" s="2"/>
      <c r="D464" s="2"/>
      <c r="E464" s="2"/>
      <c r="F464" s="2"/>
      <c r="G464" s="2"/>
      <c r="H464" s="2"/>
      <c r="I464" s="2"/>
      <c r="J464" s="2"/>
      <c r="K464" s="2"/>
      <c r="L464" s="2"/>
      <c r="M464" s="2"/>
      <c r="N464" s="2"/>
      <c r="O464" s="2"/>
    </row>
    <row r="465" spans="2:15">
      <c r="B465" s="2"/>
      <c r="C465" s="2"/>
      <c r="D465" s="2"/>
      <c r="E465" s="2"/>
      <c r="F465" s="2"/>
      <c r="G465" s="2"/>
      <c r="H465" s="2"/>
      <c r="I465" s="2"/>
      <c r="J465" s="2"/>
      <c r="K465" s="2"/>
      <c r="L465" s="2"/>
      <c r="M465" s="2"/>
      <c r="N465" s="2"/>
      <c r="O465" s="2"/>
    </row>
    <row r="466" spans="2:15">
      <c r="B466" s="2"/>
      <c r="C466" s="2"/>
      <c r="D466" s="2"/>
      <c r="E466" s="2"/>
      <c r="F466" s="2"/>
      <c r="G466" s="2"/>
      <c r="H466" s="2"/>
      <c r="I466" s="2"/>
      <c r="J466" s="2"/>
      <c r="K466" s="2"/>
      <c r="L466" s="2"/>
      <c r="M466" s="2"/>
      <c r="N466" s="2"/>
      <c r="O466" s="2"/>
    </row>
    <row r="467" spans="2:15">
      <c r="B467" s="2"/>
      <c r="C467" s="2"/>
      <c r="D467" s="2"/>
      <c r="E467" s="2"/>
      <c r="F467" s="2"/>
      <c r="G467" s="2"/>
      <c r="H467" s="2"/>
      <c r="I467" s="2"/>
      <c r="J467" s="2"/>
      <c r="K467" s="2"/>
      <c r="L467" s="2"/>
      <c r="M467" s="2"/>
      <c r="N467" s="2"/>
      <c r="O467" s="2"/>
    </row>
    <row r="468" spans="2:15">
      <c r="B468" s="2"/>
      <c r="C468" s="2"/>
      <c r="D468" s="2"/>
      <c r="E468" s="2"/>
      <c r="F468" s="2"/>
      <c r="G468" s="2"/>
      <c r="H468" s="2"/>
      <c r="I468" s="2"/>
      <c r="J468" s="2"/>
      <c r="K468" s="2"/>
      <c r="L468" s="2"/>
      <c r="M468" s="2"/>
      <c r="N468" s="2"/>
      <c r="O468" s="2"/>
    </row>
    <row r="469" spans="2:15">
      <c r="B469" s="2"/>
      <c r="C469" s="2"/>
      <c r="D469" s="2"/>
      <c r="E469" s="2"/>
      <c r="F469" s="2"/>
      <c r="G469" s="2"/>
      <c r="H469" s="2"/>
      <c r="I469" s="2"/>
      <c r="J469" s="2"/>
      <c r="K469" s="2"/>
      <c r="L469" s="2"/>
      <c r="M469" s="2"/>
      <c r="N469" s="2"/>
      <c r="O469" s="2"/>
    </row>
    <row r="470" spans="2:15">
      <c r="B470" s="2"/>
      <c r="C470" s="2"/>
      <c r="D470" s="2"/>
      <c r="E470" s="2"/>
      <c r="F470" s="2"/>
      <c r="G470" s="2"/>
      <c r="H470" s="2"/>
      <c r="I470" s="2"/>
      <c r="J470" s="2"/>
      <c r="K470" s="2"/>
      <c r="L470" s="2"/>
      <c r="M470" s="2"/>
      <c r="N470" s="2"/>
      <c r="O470" s="2"/>
    </row>
    <row r="471" spans="2:15">
      <c r="B471" s="2"/>
      <c r="C471" s="2"/>
      <c r="D471" s="2"/>
      <c r="E471" s="2"/>
      <c r="F471" s="2"/>
      <c r="G471" s="2"/>
      <c r="H471" s="2"/>
      <c r="I471" s="2"/>
      <c r="J471" s="2"/>
      <c r="K471" s="2"/>
      <c r="L471" s="2"/>
      <c r="M471" s="2"/>
      <c r="N471" s="2"/>
      <c r="O471" s="2"/>
    </row>
    <row r="472" spans="2:15">
      <c r="B472" s="2"/>
      <c r="C472" s="2"/>
      <c r="D472" s="2"/>
      <c r="E472" s="2"/>
      <c r="F472" s="2"/>
      <c r="G472" s="2"/>
      <c r="H472" s="2"/>
      <c r="I472" s="2"/>
      <c r="J472" s="2"/>
      <c r="K472" s="2"/>
      <c r="L472" s="2"/>
      <c r="M472" s="2"/>
      <c r="N472" s="2"/>
      <c r="O472" s="2"/>
    </row>
    <row r="473" spans="2:15">
      <c r="B473" s="2"/>
      <c r="C473" s="2"/>
      <c r="D473" s="2"/>
      <c r="E473" s="2"/>
      <c r="F473" s="2"/>
      <c r="G473" s="2"/>
      <c r="H473" s="2"/>
      <c r="I473" s="2"/>
      <c r="J473" s="2"/>
      <c r="K473" s="2"/>
      <c r="L473" s="2"/>
      <c r="M473" s="2"/>
      <c r="N473" s="2"/>
      <c r="O473" s="2"/>
    </row>
    <row r="474" spans="2:15">
      <c r="B474" s="2"/>
      <c r="C474" s="2"/>
      <c r="D474" s="2"/>
      <c r="E474" s="2"/>
      <c r="F474" s="2"/>
      <c r="G474" s="2"/>
      <c r="H474" s="2"/>
      <c r="I474" s="2"/>
      <c r="J474" s="2"/>
      <c r="K474" s="2"/>
      <c r="L474" s="2"/>
      <c r="M474" s="2"/>
      <c r="N474" s="2"/>
      <c r="O474" s="2"/>
    </row>
    <row r="475" spans="2:15">
      <c r="B475" s="2"/>
      <c r="C475" s="2"/>
      <c r="D475" s="2"/>
      <c r="E475" s="2"/>
      <c r="F475" s="2"/>
      <c r="G475" s="2"/>
      <c r="H475" s="2"/>
      <c r="I475" s="2"/>
      <c r="J475" s="2"/>
      <c r="K475" s="2"/>
      <c r="L475" s="2"/>
      <c r="M475" s="2"/>
      <c r="N475" s="2"/>
      <c r="O475" s="2"/>
    </row>
    <row r="476" spans="2:15">
      <c r="B476" s="2"/>
      <c r="C476" s="2"/>
      <c r="D476" s="2"/>
      <c r="E476" s="2"/>
      <c r="F476" s="2"/>
      <c r="G476" s="2"/>
      <c r="H476" s="2"/>
      <c r="I476" s="2"/>
      <c r="J476" s="2"/>
      <c r="K476" s="2"/>
      <c r="L476" s="2"/>
      <c r="M476" s="2"/>
      <c r="N476" s="2"/>
      <c r="O476" s="2"/>
    </row>
    <row r="477" spans="2:15">
      <c r="B477" s="2"/>
      <c r="C477" s="2"/>
      <c r="D477" s="2"/>
      <c r="E477" s="2"/>
      <c r="F477" s="2"/>
      <c r="G477" s="2"/>
      <c r="H477" s="2"/>
      <c r="I477" s="2"/>
      <c r="J477" s="2"/>
      <c r="K477" s="2"/>
      <c r="L477" s="2"/>
      <c r="M477" s="2"/>
      <c r="N477" s="2"/>
      <c r="O477" s="2"/>
    </row>
    <row r="478" spans="2:15">
      <c r="B478" s="2"/>
      <c r="C478" s="2"/>
      <c r="D478" s="2"/>
      <c r="E478" s="2"/>
      <c r="F478" s="2"/>
      <c r="G478" s="2"/>
      <c r="H478" s="2"/>
      <c r="I478" s="2"/>
      <c r="J478" s="2"/>
      <c r="K478" s="2"/>
      <c r="L478" s="2"/>
      <c r="M478" s="2"/>
      <c r="N478" s="2"/>
      <c r="O478" s="2"/>
    </row>
    <row r="479" spans="2:15">
      <c r="B479" s="2"/>
      <c r="C479" s="2"/>
      <c r="D479" s="2"/>
      <c r="E479" s="2"/>
      <c r="F479" s="2"/>
      <c r="G479" s="2"/>
      <c r="H479" s="2"/>
      <c r="I479" s="2"/>
      <c r="J479" s="2"/>
      <c r="K479" s="2"/>
      <c r="L479" s="2"/>
      <c r="M479" s="2"/>
      <c r="N479" s="2"/>
      <c r="O479" s="2"/>
    </row>
    <row r="480" spans="2:15">
      <c r="B480" s="2"/>
      <c r="C480" s="2"/>
      <c r="D480" s="2"/>
      <c r="E480" s="2"/>
      <c r="F480" s="2"/>
      <c r="G480" s="2"/>
      <c r="H480" s="2"/>
      <c r="I480" s="2"/>
      <c r="J480" s="2"/>
      <c r="K480" s="2"/>
      <c r="L480" s="2"/>
      <c r="M480" s="2"/>
      <c r="N480" s="2"/>
      <c r="O480" s="2"/>
    </row>
    <row r="481" spans="2:15">
      <c r="B481" s="2"/>
      <c r="C481" s="2"/>
      <c r="D481" s="2"/>
      <c r="E481" s="2"/>
      <c r="F481" s="2"/>
      <c r="G481" s="2"/>
      <c r="H481" s="2"/>
      <c r="I481" s="2"/>
      <c r="J481" s="2"/>
      <c r="K481" s="2"/>
      <c r="L481" s="2"/>
      <c r="M481" s="2"/>
      <c r="N481" s="2"/>
      <c r="O481" s="2"/>
    </row>
    <row r="482" spans="2:15">
      <c r="B482" s="2"/>
      <c r="C482" s="2"/>
      <c r="D482" s="2"/>
      <c r="E482" s="2"/>
      <c r="F482" s="2"/>
      <c r="G482" s="2"/>
      <c r="H482" s="2"/>
      <c r="I482" s="2"/>
      <c r="J482" s="2"/>
      <c r="K482" s="2"/>
      <c r="L482" s="2"/>
      <c r="M482" s="2"/>
      <c r="N482" s="2"/>
      <c r="O482" s="2"/>
    </row>
    <row r="483" spans="2:15">
      <c r="B483" s="2"/>
      <c r="C483" s="2"/>
      <c r="D483" s="2"/>
      <c r="E483" s="2"/>
      <c r="F483" s="2"/>
      <c r="G483" s="2"/>
      <c r="H483" s="2"/>
      <c r="I483" s="2"/>
      <c r="J483" s="2"/>
      <c r="K483" s="2"/>
      <c r="L483" s="2"/>
      <c r="M483" s="2"/>
      <c r="N483" s="2"/>
      <c r="O483" s="2"/>
    </row>
    <row r="484" spans="2:15">
      <c r="B484" s="2"/>
      <c r="C484" s="2"/>
      <c r="D484" s="2"/>
      <c r="E484" s="2"/>
      <c r="F484" s="2"/>
      <c r="G484" s="2"/>
      <c r="H484" s="2"/>
      <c r="I484" s="2"/>
      <c r="J484" s="2"/>
      <c r="K484" s="2"/>
      <c r="L484" s="2"/>
      <c r="M484" s="2"/>
      <c r="N484" s="2"/>
      <c r="O484" s="2"/>
    </row>
    <row r="485" spans="2:15">
      <c r="B485" s="2"/>
      <c r="C485" s="2"/>
      <c r="D485" s="2"/>
      <c r="E485" s="2"/>
      <c r="F485" s="2"/>
      <c r="G485" s="2"/>
      <c r="H485" s="2"/>
      <c r="I485" s="2"/>
      <c r="J485" s="2"/>
      <c r="K485" s="2"/>
      <c r="L485" s="2"/>
      <c r="M485" s="2"/>
      <c r="N485" s="2"/>
      <c r="O485" s="2"/>
    </row>
    <row r="486" spans="2:15">
      <c r="B486" s="2"/>
      <c r="C486" s="2"/>
      <c r="D486" s="2"/>
      <c r="E486" s="2"/>
      <c r="F486" s="2"/>
      <c r="G486" s="2"/>
      <c r="H486" s="2"/>
      <c r="I486" s="2"/>
      <c r="J486" s="2"/>
      <c r="K486" s="2"/>
      <c r="L486" s="2"/>
      <c r="M486" s="2"/>
      <c r="N486" s="2"/>
      <c r="O486" s="2"/>
    </row>
    <row r="487" spans="2:15">
      <c r="B487" s="2"/>
      <c r="C487" s="2"/>
      <c r="D487" s="2"/>
      <c r="E487" s="2"/>
      <c r="F487" s="2"/>
      <c r="G487" s="2"/>
      <c r="H487" s="2"/>
      <c r="I487" s="2"/>
      <c r="J487" s="2"/>
      <c r="K487" s="2"/>
      <c r="L487" s="2"/>
      <c r="M487" s="2"/>
      <c r="N487" s="2"/>
      <c r="O487" s="2"/>
    </row>
    <row r="488" spans="2:15">
      <c r="B488" s="2"/>
      <c r="C488" s="2"/>
      <c r="D488" s="2"/>
      <c r="E488" s="2"/>
      <c r="F488" s="2"/>
      <c r="G488" s="2"/>
      <c r="H488" s="2"/>
      <c r="I488" s="2"/>
      <c r="J488" s="2"/>
      <c r="K488" s="2"/>
      <c r="L488" s="2"/>
      <c r="M488" s="2"/>
      <c r="N488" s="2"/>
      <c r="O488" s="2"/>
    </row>
    <row r="489" spans="2:15">
      <c r="B489" s="2"/>
      <c r="C489" s="2"/>
      <c r="D489" s="2"/>
      <c r="E489" s="2"/>
      <c r="F489" s="2"/>
      <c r="G489" s="2"/>
      <c r="H489" s="2"/>
      <c r="I489" s="2"/>
      <c r="J489" s="2"/>
      <c r="K489" s="2"/>
      <c r="L489" s="2"/>
      <c r="M489" s="2"/>
      <c r="N489" s="2"/>
      <c r="O489" s="2"/>
    </row>
    <row r="490" spans="2:15">
      <c r="B490" s="2"/>
      <c r="C490" s="2"/>
      <c r="D490" s="2"/>
      <c r="E490" s="2"/>
      <c r="F490" s="2"/>
      <c r="G490" s="2"/>
      <c r="H490" s="2"/>
      <c r="I490" s="2"/>
      <c r="J490" s="2"/>
      <c r="K490" s="2"/>
      <c r="L490" s="2"/>
      <c r="M490" s="2"/>
      <c r="N490" s="2"/>
      <c r="O490" s="2"/>
    </row>
    <row r="491" spans="2:15">
      <c r="B491" s="2"/>
      <c r="C491" s="2"/>
      <c r="D491" s="2"/>
      <c r="E491" s="2"/>
      <c r="F491" s="2"/>
      <c r="G491" s="2"/>
      <c r="H491" s="2"/>
      <c r="I491" s="2"/>
      <c r="J491" s="2"/>
      <c r="K491" s="2"/>
      <c r="L491" s="2"/>
      <c r="M491" s="2"/>
      <c r="N491" s="2"/>
      <c r="O491" s="2"/>
    </row>
    <row r="492" spans="2:15">
      <c r="B492" s="2"/>
      <c r="C492" s="2"/>
      <c r="D492" s="2"/>
      <c r="E492" s="2"/>
      <c r="F492" s="2"/>
      <c r="G492" s="2"/>
      <c r="H492" s="2"/>
      <c r="I492" s="2"/>
      <c r="J492" s="2"/>
      <c r="K492" s="2"/>
      <c r="L492" s="2"/>
      <c r="M492" s="2"/>
      <c r="N492" s="2"/>
      <c r="O492" s="2"/>
    </row>
    <row r="493" spans="2:15">
      <c r="B493" s="2"/>
      <c r="C493" s="2"/>
      <c r="D493" s="2"/>
      <c r="E493" s="2"/>
      <c r="F493" s="2"/>
      <c r="G493" s="2"/>
      <c r="H493" s="2"/>
      <c r="I493" s="2"/>
      <c r="J493" s="2"/>
      <c r="K493" s="2"/>
      <c r="L493" s="2"/>
      <c r="M493" s="2"/>
      <c r="N493" s="2"/>
      <c r="O493" s="2"/>
    </row>
    <row r="494" spans="2:15">
      <c r="B494" s="2"/>
      <c r="C494" s="2"/>
      <c r="D494" s="2"/>
      <c r="E494" s="2"/>
      <c r="F494" s="2"/>
      <c r="G494" s="2"/>
      <c r="H494" s="2"/>
      <c r="I494" s="2"/>
      <c r="J494" s="2"/>
      <c r="K494" s="2"/>
      <c r="L494" s="2"/>
      <c r="M494" s="2"/>
      <c r="N494" s="2"/>
      <c r="O494" s="2"/>
    </row>
    <row r="495" spans="2:15">
      <c r="B495" s="2"/>
      <c r="C495" s="2"/>
      <c r="D495" s="2"/>
      <c r="E495" s="2"/>
      <c r="F495" s="2"/>
      <c r="G495" s="2"/>
      <c r="H495" s="2"/>
      <c r="I495" s="2"/>
      <c r="J495" s="2"/>
      <c r="K495" s="2"/>
      <c r="L495" s="2"/>
      <c r="M495" s="2"/>
      <c r="N495" s="2"/>
      <c r="O495" s="2"/>
    </row>
    <row r="496" spans="2:15">
      <c r="B496" s="2"/>
      <c r="C496" s="2"/>
      <c r="D496" s="2"/>
      <c r="E496" s="2"/>
      <c r="F496" s="2"/>
      <c r="G496" s="2"/>
      <c r="H496" s="2"/>
      <c r="I496" s="2"/>
      <c r="J496" s="2"/>
      <c r="K496" s="2"/>
      <c r="L496" s="2"/>
      <c r="M496" s="2"/>
      <c r="N496" s="2"/>
      <c r="O496" s="2"/>
    </row>
    <row r="497" spans="2:15">
      <c r="B497" s="2"/>
      <c r="C497" s="2"/>
      <c r="D497" s="2"/>
      <c r="E497" s="2"/>
      <c r="F497" s="2"/>
      <c r="G497" s="2"/>
      <c r="H497" s="2"/>
      <c r="I497" s="2"/>
      <c r="J497" s="2"/>
      <c r="K497" s="2"/>
      <c r="L497" s="2"/>
      <c r="M497" s="2"/>
      <c r="N497" s="2"/>
      <c r="O497" s="2"/>
    </row>
    <row r="498" spans="2:15">
      <c r="B498" s="2"/>
      <c r="C498" s="2"/>
      <c r="D498" s="2"/>
      <c r="E498" s="2"/>
      <c r="F498" s="2"/>
      <c r="G498" s="2"/>
      <c r="H498" s="2"/>
      <c r="I498" s="2"/>
      <c r="J498" s="2"/>
      <c r="K498" s="2"/>
      <c r="L498" s="2"/>
      <c r="M498" s="2"/>
      <c r="N498" s="2"/>
      <c r="O498" s="2"/>
    </row>
    <row r="499" spans="2:15">
      <c r="B499" s="2"/>
      <c r="C499" s="2"/>
      <c r="D499" s="2"/>
      <c r="E499" s="2"/>
      <c r="F499" s="2"/>
      <c r="G499" s="2"/>
      <c r="H499" s="2"/>
      <c r="I499" s="2"/>
      <c r="J499" s="2"/>
      <c r="K499" s="2"/>
      <c r="L499" s="2"/>
      <c r="M499" s="2"/>
      <c r="N499" s="2"/>
      <c r="O499" s="2"/>
    </row>
    <row r="500" spans="2:15">
      <c r="B500" s="2"/>
      <c r="C500" s="2"/>
      <c r="D500" s="2"/>
      <c r="E500" s="2"/>
      <c r="F500" s="2"/>
      <c r="G500" s="2"/>
      <c r="H500" s="2"/>
      <c r="I500" s="2"/>
      <c r="J500" s="2"/>
      <c r="K500" s="2"/>
      <c r="L500" s="2"/>
      <c r="M500" s="2"/>
      <c r="N500" s="2"/>
      <c r="O500" s="2"/>
    </row>
    <row r="501" spans="2:15">
      <c r="B501" s="2"/>
      <c r="C501" s="2"/>
      <c r="D501" s="2"/>
      <c r="E501" s="2"/>
      <c r="F501" s="2"/>
      <c r="G501" s="2"/>
      <c r="H501" s="2"/>
      <c r="I501" s="2"/>
      <c r="J501" s="2"/>
      <c r="K501" s="2"/>
      <c r="L501" s="2"/>
      <c r="M501" s="2"/>
      <c r="N501" s="2"/>
      <c r="O501" s="2"/>
    </row>
    <row r="502" spans="2:15">
      <c r="B502" s="2"/>
      <c r="C502" s="2"/>
      <c r="D502" s="2"/>
      <c r="E502" s="2"/>
      <c r="F502" s="2"/>
      <c r="G502" s="2"/>
      <c r="H502" s="2"/>
      <c r="I502" s="2"/>
      <c r="J502" s="2"/>
      <c r="K502" s="2"/>
      <c r="L502" s="2"/>
      <c r="M502" s="2"/>
      <c r="N502" s="2"/>
      <c r="O502" s="2"/>
    </row>
    <row r="503" spans="2:15">
      <c r="B503" s="2"/>
      <c r="C503" s="2"/>
      <c r="D503" s="2"/>
      <c r="E503" s="2"/>
      <c r="F503" s="2"/>
      <c r="G503" s="2"/>
      <c r="H503" s="2"/>
      <c r="I503" s="2"/>
      <c r="J503" s="2"/>
      <c r="K503" s="2"/>
      <c r="L503" s="2"/>
      <c r="M503" s="2"/>
      <c r="N503" s="2"/>
      <c r="O503" s="2"/>
    </row>
    <row r="504" spans="2:15">
      <c r="B504" s="2"/>
      <c r="C504" s="2"/>
      <c r="D504" s="2"/>
      <c r="E504" s="2"/>
      <c r="F504" s="2"/>
      <c r="G504" s="2"/>
      <c r="H504" s="2"/>
      <c r="I504" s="2"/>
      <c r="J504" s="2"/>
      <c r="K504" s="2"/>
      <c r="L504" s="2"/>
      <c r="M504" s="2"/>
      <c r="N504" s="2"/>
      <c r="O504" s="2"/>
    </row>
    <row r="505" spans="2:15">
      <c r="B505" s="2"/>
      <c r="C505" s="2"/>
      <c r="D505" s="2"/>
      <c r="E505" s="2"/>
      <c r="F505" s="2"/>
      <c r="G505" s="2"/>
      <c r="H505" s="2"/>
      <c r="I505" s="2"/>
      <c r="J505" s="2"/>
      <c r="K505" s="2"/>
      <c r="L505" s="2"/>
      <c r="M505" s="2"/>
      <c r="N505" s="2"/>
      <c r="O505" s="2"/>
    </row>
    <row r="506" spans="2:15">
      <c r="B506" s="2"/>
      <c r="C506" s="2"/>
      <c r="D506" s="2"/>
      <c r="E506" s="2"/>
      <c r="F506" s="2"/>
      <c r="G506" s="2"/>
      <c r="H506" s="2"/>
      <c r="I506" s="2"/>
      <c r="J506" s="2"/>
      <c r="K506" s="2"/>
      <c r="L506" s="2"/>
      <c r="M506" s="2"/>
      <c r="N506" s="2"/>
      <c r="O506" s="2"/>
    </row>
    <row r="507" spans="2:15">
      <c r="B507" s="2"/>
      <c r="C507" s="2"/>
      <c r="D507" s="2"/>
      <c r="E507" s="2"/>
      <c r="F507" s="2"/>
      <c r="G507" s="2"/>
      <c r="H507" s="2"/>
      <c r="I507" s="2"/>
      <c r="J507" s="2"/>
      <c r="K507" s="2"/>
      <c r="L507" s="2"/>
      <c r="M507" s="2"/>
      <c r="N507" s="2"/>
      <c r="O507" s="2"/>
    </row>
    <row r="508" spans="2:15">
      <c r="B508" s="2"/>
      <c r="C508" s="2"/>
      <c r="D508" s="2"/>
      <c r="E508" s="2"/>
      <c r="F508" s="2"/>
      <c r="G508" s="2"/>
      <c r="H508" s="2"/>
      <c r="I508" s="2"/>
      <c r="J508" s="2"/>
      <c r="K508" s="2"/>
      <c r="L508" s="2"/>
      <c r="M508" s="2"/>
      <c r="N508" s="2"/>
      <c r="O508" s="2"/>
    </row>
    <row r="509" spans="2:15">
      <c r="B509" s="2"/>
      <c r="C509" s="2"/>
      <c r="D509" s="2"/>
      <c r="E509" s="2"/>
      <c r="F509" s="2"/>
      <c r="G509" s="2"/>
      <c r="H509" s="2"/>
      <c r="I509" s="2"/>
      <c r="J509" s="2"/>
      <c r="K509" s="2"/>
      <c r="L509" s="2"/>
      <c r="M509" s="2"/>
      <c r="N509" s="2"/>
      <c r="O509" s="2"/>
    </row>
    <row r="510" spans="2:15">
      <c r="B510" s="2"/>
      <c r="C510" s="2"/>
      <c r="D510" s="2"/>
      <c r="E510" s="2"/>
      <c r="F510" s="2"/>
      <c r="G510" s="2"/>
      <c r="H510" s="2"/>
      <c r="I510" s="2"/>
      <c r="J510" s="2"/>
      <c r="K510" s="2"/>
      <c r="L510" s="2"/>
      <c r="M510" s="2"/>
      <c r="N510" s="2"/>
      <c r="O510" s="2"/>
    </row>
    <row r="511" spans="2:15">
      <c r="B511" s="2"/>
      <c r="C511" s="2"/>
      <c r="D511" s="2"/>
      <c r="E511" s="2"/>
      <c r="F511" s="2"/>
      <c r="G511" s="2"/>
      <c r="H511" s="2"/>
      <c r="I511" s="2"/>
      <c r="J511" s="2"/>
      <c r="K511" s="2"/>
      <c r="L511" s="2"/>
      <c r="M511" s="2"/>
      <c r="N511" s="2"/>
      <c r="O511" s="2"/>
    </row>
    <row r="512" spans="2:15">
      <c r="B512" s="2"/>
      <c r="C512" s="2"/>
      <c r="D512" s="2"/>
      <c r="E512" s="2"/>
      <c r="F512" s="2"/>
      <c r="G512" s="2"/>
      <c r="H512" s="2"/>
      <c r="I512" s="2"/>
      <c r="J512" s="2"/>
      <c r="K512" s="2"/>
      <c r="L512" s="2"/>
      <c r="M512" s="2"/>
      <c r="N512" s="2"/>
      <c r="O512" s="2"/>
    </row>
    <row r="513" spans="2:15">
      <c r="B513" s="2"/>
      <c r="C513" s="2"/>
      <c r="D513" s="2"/>
      <c r="E513" s="2"/>
      <c r="F513" s="2"/>
      <c r="G513" s="2"/>
      <c r="H513" s="2"/>
      <c r="I513" s="2"/>
      <c r="J513" s="2"/>
      <c r="K513" s="2"/>
      <c r="L513" s="2"/>
      <c r="M513" s="2"/>
      <c r="N513" s="2"/>
      <c r="O513" s="2"/>
    </row>
    <row r="514" spans="2:15">
      <c r="B514" s="2"/>
      <c r="C514" s="2"/>
      <c r="D514" s="2"/>
      <c r="E514" s="2"/>
      <c r="F514" s="2"/>
      <c r="G514" s="2"/>
      <c r="H514" s="2"/>
      <c r="I514" s="2"/>
      <c r="J514" s="2"/>
      <c r="K514" s="2"/>
      <c r="L514" s="2"/>
      <c r="M514" s="2"/>
      <c r="N514" s="2"/>
      <c r="O514" s="2"/>
    </row>
    <row r="515" spans="2:15">
      <c r="B515" s="2"/>
      <c r="C515" s="2"/>
      <c r="D515" s="2"/>
      <c r="E515" s="2"/>
      <c r="F515" s="2"/>
      <c r="G515" s="2"/>
      <c r="H515" s="2"/>
      <c r="I515" s="2"/>
      <c r="J515" s="2"/>
      <c r="K515" s="2"/>
      <c r="L515" s="2"/>
      <c r="M515" s="2"/>
      <c r="N515" s="2"/>
      <c r="O515" s="2"/>
    </row>
    <row r="516" spans="2:15">
      <c r="B516" s="2"/>
      <c r="C516" s="2"/>
      <c r="D516" s="2"/>
      <c r="E516" s="2"/>
      <c r="F516" s="2"/>
      <c r="G516" s="2"/>
      <c r="H516" s="2"/>
      <c r="I516" s="2"/>
      <c r="J516" s="2"/>
      <c r="K516" s="2"/>
      <c r="L516" s="2"/>
      <c r="M516" s="2"/>
      <c r="N516" s="2"/>
      <c r="O516" s="2"/>
    </row>
    <row r="517" spans="2:15">
      <c r="B517" s="2"/>
      <c r="C517" s="2"/>
      <c r="D517" s="2"/>
      <c r="E517" s="2"/>
      <c r="F517" s="2"/>
      <c r="G517" s="2"/>
      <c r="H517" s="2"/>
      <c r="I517" s="2"/>
      <c r="J517" s="2"/>
      <c r="K517" s="2"/>
      <c r="L517" s="2"/>
      <c r="M517" s="2"/>
      <c r="N517" s="2"/>
      <c r="O517" s="2"/>
    </row>
    <row r="518" spans="2:15">
      <c r="B518" s="2"/>
      <c r="C518" s="2"/>
      <c r="D518" s="2"/>
      <c r="E518" s="2"/>
      <c r="F518" s="2"/>
      <c r="G518" s="2"/>
      <c r="H518" s="2"/>
      <c r="I518" s="2"/>
      <c r="J518" s="2"/>
      <c r="K518" s="2"/>
      <c r="L518" s="2"/>
      <c r="M518" s="2"/>
      <c r="N518" s="2"/>
      <c r="O518" s="2"/>
    </row>
    <row r="519" spans="2:15">
      <c r="B519" s="2"/>
      <c r="C519" s="2"/>
      <c r="D519" s="2"/>
      <c r="E519" s="2"/>
      <c r="F519" s="2"/>
      <c r="G519" s="2"/>
      <c r="H519" s="2"/>
      <c r="I519" s="2"/>
      <c r="J519" s="2"/>
      <c r="K519" s="2"/>
      <c r="L519" s="2"/>
      <c r="M519" s="2"/>
      <c r="N519" s="2"/>
      <c r="O519" s="2"/>
    </row>
    <row r="520" spans="2:15">
      <c r="B520" s="2"/>
      <c r="C520" s="2"/>
      <c r="D520" s="2"/>
      <c r="E520" s="2"/>
      <c r="F520" s="2"/>
      <c r="G520" s="2"/>
      <c r="H520" s="2"/>
      <c r="I520" s="2"/>
      <c r="J520" s="2"/>
      <c r="K520" s="2"/>
      <c r="L520" s="2"/>
      <c r="M520" s="2"/>
      <c r="N520" s="2"/>
      <c r="O520" s="2"/>
    </row>
    <row r="521" spans="2:15">
      <c r="B521" s="2"/>
      <c r="C521" s="2"/>
      <c r="D521" s="2"/>
      <c r="E521" s="2"/>
      <c r="F521" s="2"/>
      <c r="G521" s="2"/>
      <c r="H521" s="2"/>
      <c r="I521" s="2"/>
      <c r="J521" s="2"/>
      <c r="K521" s="2"/>
      <c r="L521" s="2"/>
      <c r="M521" s="2"/>
      <c r="N521" s="2"/>
      <c r="O521" s="2"/>
    </row>
    <row r="522" spans="2:15">
      <c r="B522" s="2"/>
      <c r="C522" s="2"/>
      <c r="D522" s="2"/>
      <c r="E522" s="2"/>
      <c r="F522" s="2"/>
      <c r="G522" s="2"/>
      <c r="H522" s="2"/>
      <c r="I522" s="2"/>
      <c r="J522" s="2"/>
      <c r="K522" s="2"/>
      <c r="L522" s="2"/>
      <c r="M522" s="2"/>
      <c r="N522" s="2"/>
      <c r="O522" s="2"/>
    </row>
    <row r="523" spans="2:15">
      <c r="B523" s="2"/>
      <c r="C523" s="2"/>
      <c r="D523" s="2"/>
      <c r="E523" s="2"/>
      <c r="F523" s="2"/>
      <c r="G523" s="2"/>
      <c r="H523" s="2"/>
      <c r="I523" s="2"/>
      <c r="J523" s="2"/>
      <c r="K523" s="2"/>
      <c r="L523" s="2"/>
      <c r="M523" s="2"/>
      <c r="N523" s="2"/>
      <c r="O523" s="2"/>
    </row>
    <row r="524" spans="2:15">
      <c r="B524" s="2"/>
      <c r="C524" s="2"/>
      <c r="D524" s="2"/>
      <c r="E524" s="2"/>
      <c r="F524" s="2"/>
      <c r="G524" s="2"/>
      <c r="H524" s="2"/>
      <c r="I524" s="2"/>
      <c r="J524" s="2"/>
      <c r="K524" s="2"/>
      <c r="L524" s="2"/>
      <c r="M524" s="2"/>
      <c r="N524" s="2"/>
      <c r="O524" s="2"/>
    </row>
    <row r="525" spans="2:15">
      <c r="B525" s="2"/>
      <c r="C525" s="2"/>
      <c r="D525" s="2"/>
      <c r="E525" s="2"/>
      <c r="F525" s="2"/>
      <c r="G525" s="2"/>
      <c r="H525" s="2"/>
      <c r="I525" s="2"/>
      <c r="J525" s="2"/>
      <c r="K525" s="2"/>
      <c r="L525" s="2"/>
      <c r="M525" s="2"/>
      <c r="N525" s="2"/>
      <c r="O525" s="2"/>
    </row>
    <row r="526" spans="2:15">
      <c r="B526" s="2"/>
      <c r="C526" s="2"/>
      <c r="D526" s="2"/>
      <c r="E526" s="2"/>
      <c r="F526" s="2"/>
      <c r="G526" s="2"/>
      <c r="H526" s="2"/>
      <c r="I526" s="2"/>
      <c r="J526" s="2"/>
      <c r="K526" s="2"/>
      <c r="L526" s="2"/>
      <c r="M526" s="2"/>
      <c r="N526" s="2"/>
      <c r="O526" s="2"/>
    </row>
    <row r="527" spans="2:15">
      <c r="B527" s="2"/>
      <c r="C527" s="2"/>
      <c r="D527" s="2"/>
      <c r="E527" s="2"/>
      <c r="F527" s="2"/>
      <c r="G527" s="2"/>
      <c r="H527" s="2"/>
      <c r="I527" s="2"/>
      <c r="J527" s="2"/>
      <c r="K527" s="2"/>
      <c r="L527" s="2"/>
      <c r="M527" s="2"/>
      <c r="N527" s="2"/>
      <c r="O527" s="2"/>
    </row>
    <row r="528" spans="2:15">
      <c r="B528" s="2"/>
      <c r="C528" s="2"/>
      <c r="D528" s="2"/>
      <c r="E528" s="2"/>
      <c r="F528" s="2"/>
      <c r="G528" s="2"/>
      <c r="H528" s="2"/>
      <c r="I528" s="2"/>
      <c r="J528" s="2"/>
      <c r="K528" s="2"/>
      <c r="L528" s="2"/>
      <c r="M528" s="2"/>
      <c r="N528" s="2"/>
      <c r="O528" s="2"/>
    </row>
    <row r="529" spans="2:15">
      <c r="B529" s="2"/>
      <c r="C529" s="2"/>
      <c r="D529" s="2"/>
      <c r="E529" s="2"/>
      <c r="F529" s="2"/>
      <c r="G529" s="2"/>
      <c r="H529" s="2"/>
      <c r="I529" s="2"/>
      <c r="J529" s="2"/>
      <c r="K529" s="2"/>
      <c r="L529" s="2"/>
      <c r="M529" s="2"/>
      <c r="N529" s="2"/>
      <c r="O529" s="2"/>
    </row>
    <row r="530" spans="2:15">
      <c r="B530" s="2"/>
      <c r="C530" s="2"/>
      <c r="D530" s="2"/>
      <c r="E530" s="2"/>
      <c r="F530" s="2"/>
      <c r="G530" s="2"/>
      <c r="H530" s="2"/>
      <c r="I530" s="2"/>
      <c r="J530" s="2"/>
      <c r="K530" s="2"/>
      <c r="L530" s="2"/>
      <c r="M530" s="2"/>
      <c r="N530" s="2"/>
      <c r="O530" s="2"/>
    </row>
    <row r="531" spans="2:15">
      <c r="B531" s="2"/>
      <c r="C531" s="2"/>
      <c r="D531" s="2"/>
      <c r="E531" s="2"/>
      <c r="F531" s="2"/>
      <c r="G531" s="2"/>
      <c r="H531" s="2"/>
      <c r="I531" s="2"/>
      <c r="J531" s="2"/>
      <c r="K531" s="2"/>
      <c r="L531" s="2"/>
      <c r="M531" s="2"/>
      <c r="N531" s="2"/>
      <c r="O531" s="2"/>
    </row>
    <row r="532" spans="2:15">
      <c r="B532" s="2"/>
      <c r="C532" s="2"/>
      <c r="D532" s="2"/>
      <c r="E532" s="2"/>
      <c r="F532" s="2"/>
      <c r="G532" s="2"/>
      <c r="H532" s="2"/>
      <c r="I532" s="2"/>
      <c r="J532" s="2"/>
      <c r="K532" s="2"/>
      <c r="L532" s="2"/>
      <c r="M532" s="2"/>
      <c r="N532" s="2"/>
      <c r="O532" s="2"/>
    </row>
    <row r="533" spans="2:15">
      <c r="B533" s="2"/>
      <c r="C533" s="2"/>
      <c r="D533" s="2"/>
      <c r="E533" s="2"/>
      <c r="F533" s="2"/>
      <c r="G533" s="2"/>
      <c r="H533" s="2"/>
      <c r="I533" s="2"/>
      <c r="J533" s="2"/>
      <c r="K533" s="2"/>
      <c r="L533" s="2"/>
      <c r="M533" s="2"/>
      <c r="N533" s="2"/>
      <c r="O533" s="2"/>
    </row>
    <row r="534" spans="2:15">
      <c r="B534" s="2"/>
      <c r="C534" s="2"/>
      <c r="D534" s="2"/>
      <c r="E534" s="2"/>
      <c r="F534" s="2"/>
      <c r="G534" s="2"/>
      <c r="H534" s="2"/>
      <c r="I534" s="2"/>
      <c r="J534" s="2"/>
      <c r="K534" s="2"/>
      <c r="L534" s="2"/>
      <c r="M534" s="2"/>
      <c r="N534" s="2"/>
      <c r="O534" s="2"/>
    </row>
    <row r="535" spans="2:15">
      <c r="B535" s="2"/>
      <c r="C535" s="2"/>
      <c r="D535" s="2"/>
      <c r="E535" s="2"/>
      <c r="F535" s="2"/>
      <c r="G535" s="2"/>
      <c r="H535" s="2"/>
      <c r="I535" s="2"/>
      <c r="J535" s="2"/>
      <c r="K535" s="2"/>
      <c r="L535" s="2"/>
      <c r="M535" s="2"/>
      <c r="N535" s="2"/>
      <c r="O535" s="2"/>
    </row>
    <row r="536" spans="2:15">
      <c r="B536" s="2"/>
      <c r="C536" s="2"/>
      <c r="D536" s="2"/>
      <c r="E536" s="2"/>
      <c r="F536" s="2"/>
      <c r="G536" s="2"/>
      <c r="H536" s="2"/>
      <c r="I536" s="2"/>
      <c r="J536" s="2"/>
      <c r="K536" s="2"/>
      <c r="L536" s="2"/>
      <c r="M536" s="2"/>
      <c r="N536" s="2"/>
      <c r="O536" s="2"/>
    </row>
    <row r="537" spans="2:15">
      <c r="B537" s="2"/>
      <c r="C537" s="2"/>
      <c r="D537" s="2"/>
      <c r="E537" s="2"/>
      <c r="F537" s="2"/>
      <c r="G537" s="2"/>
      <c r="H537" s="2"/>
      <c r="I537" s="2"/>
      <c r="J537" s="2"/>
      <c r="K537" s="2"/>
      <c r="L537" s="2"/>
      <c r="M537" s="2"/>
      <c r="N537" s="2"/>
      <c r="O537" s="2"/>
    </row>
    <row r="538" spans="2:15">
      <c r="B538" s="2"/>
      <c r="C538" s="2"/>
      <c r="D538" s="2"/>
      <c r="E538" s="2"/>
      <c r="F538" s="2"/>
      <c r="G538" s="2"/>
      <c r="H538" s="2"/>
      <c r="I538" s="2"/>
      <c r="J538" s="2"/>
      <c r="K538" s="2"/>
      <c r="L538" s="2"/>
      <c r="M538" s="2"/>
      <c r="N538" s="2"/>
      <c r="O538" s="2"/>
    </row>
    <row r="539" spans="2:15">
      <c r="B539" s="2"/>
      <c r="C539" s="2"/>
      <c r="D539" s="2"/>
      <c r="E539" s="2"/>
      <c r="F539" s="2"/>
      <c r="G539" s="2"/>
      <c r="H539" s="2"/>
      <c r="I539" s="2"/>
      <c r="J539" s="2"/>
      <c r="K539" s="2"/>
      <c r="L539" s="2"/>
      <c r="M539" s="2"/>
      <c r="N539" s="2"/>
      <c r="O539" s="2"/>
    </row>
    <row r="540" spans="2:15">
      <c r="B540" s="2"/>
      <c r="C540" s="2"/>
      <c r="D540" s="2"/>
      <c r="E540" s="2"/>
      <c r="F540" s="2"/>
      <c r="G540" s="2"/>
      <c r="H540" s="2"/>
      <c r="I540" s="2"/>
      <c r="J540" s="2"/>
      <c r="K540" s="2"/>
      <c r="L540" s="2"/>
      <c r="M540" s="2"/>
      <c r="N540" s="2"/>
      <c r="O540" s="2"/>
    </row>
    <row r="541" spans="2:15">
      <c r="B541" s="2"/>
      <c r="C541" s="2"/>
      <c r="D541" s="2"/>
      <c r="E541" s="2"/>
      <c r="F541" s="2"/>
      <c r="G541" s="2"/>
      <c r="H541" s="2"/>
      <c r="I541" s="2"/>
      <c r="J541" s="2"/>
      <c r="K541" s="2"/>
      <c r="L541" s="2"/>
      <c r="M541" s="2"/>
      <c r="N541" s="2"/>
      <c r="O541" s="2"/>
    </row>
    <row r="542" spans="2:15">
      <c r="B542" s="2"/>
      <c r="C542" s="2"/>
      <c r="D542" s="2"/>
      <c r="E542" s="2"/>
      <c r="F542" s="2"/>
      <c r="G542" s="2"/>
      <c r="H542" s="2"/>
      <c r="I542" s="2"/>
      <c r="J542" s="2"/>
      <c r="K542" s="2"/>
      <c r="L542" s="2"/>
      <c r="M542" s="2"/>
      <c r="N542" s="2"/>
      <c r="O542" s="2"/>
    </row>
    <row r="543" spans="2:15">
      <c r="B543" s="2"/>
      <c r="C543" s="2"/>
      <c r="D543" s="2"/>
      <c r="E543" s="2"/>
      <c r="F543" s="2"/>
      <c r="G543" s="2"/>
      <c r="H543" s="2"/>
      <c r="I543" s="2"/>
      <c r="J543" s="2"/>
      <c r="K543" s="2"/>
      <c r="L543" s="2"/>
      <c r="M543" s="2"/>
      <c r="N543" s="2"/>
      <c r="O543" s="2"/>
    </row>
    <row r="544" spans="2:15">
      <c r="B544" s="2"/>
      <c r="C544" s="2"/>
      <c r="D544" s="2"/>
      <c r="E544" s="2"/>
      <c r="F544" s="2"/>
      <c r="G544" s="2"/>
      <c r="H544" s="2"/>
      <c r="I544" s="2"/>
      <c r="J544" s="2"/>
      <c r="K544" s="2"/>
      <c r="L544" s="2"/>
      <c r="M544" s="2"/>
      <c r="N544" s="2"/>
      <c r="O544" s="2"/>
    </row>
    <row r="545" spans="2:15">
      <c r="B545" s="2"/>
      <c r="C545" s="2"/>
      <c r="D545" s="2"/>
      <c r="E545" s="2"/>
      <c r="F545" s="2"/>
      <c r="G545" s="2"/>
      <c r="H545" s="2"/>
      <c r="I545" s="2"/>
      <c r="J545" s="2"/>
      <c r="K545" s="2"/>
      <c r="L545" s="2"/>
      <c r="M545" s="2"/>
      <c r="N545" s="2"/>
      <c r="O545" s="2"/>
    </row>
    <row r="546" spans="2:15">
      <c r="B546" s="2"/>
      <c r="C546" s="2"/>
      <c r="D546" s="2"/>
      <c r="E546" s="2"/>
      <c r="F546" s="2"/>
      <c r="G546" s="2"/>
      <c r="H546" s="2"/>
      <c r="I546" s="2"/>
      <c r="J546" s="2"/>
      <c r="K546" s="2"/>
      <c r="L546" s="2"/>
      <c r="M546" s="2"/>
      <c r="N546" s="2"/>
      <c r="O546" s="2"/>
    </row>
    <row r="547" spans="2:15">
      <c r="B547" s="2"/>
      <c r="C547" s="2"/>
      <c r="D547" s="2"/>
      <c r="E547" s="2"/>
      <c r="F547" s="2"/>
      <c r="G547" s="2"/>
      <c r="H547" s="2"/>
      <c r="I547" s="2"/>
      <c r="J547" s="2"/>
      <c r="K547" s="2"/>
      <c r="L547" s="2"/>
      <c r="M547" s="2"/>
      <c r="N547" s="2"/>
      <c r="O547" s="2"/>
    </row>
    <row r="548" spans="2:15">
      <c r="B548" s="2"/>
      <c r="C548" s="2"/>
      <c r="D548" s="2"/>
      <c r="E548" s="2"/>
      <c r="F548" s="2"/>
      <c r="G548" s="2"/>
      <c r="H548" s="2"/>
      <c r="I548" s="2"/>
      <c r="J548" s="2"/>
      <c r="K548" s="2"/>
      <c r="L548" s="2"/>
      <c r="M548" s="2"/>
      <c r="N548" s="2"/>
      <c r="O548" s="2"/>
    </row>
    <row r="549" spans="2:15">
      <c r="B549" s="2"/>
      <c r="C549" s="2"/>
      <c r="D549" s="2"/>
      <c r="E549" s="2"/>
      <c r="F549" s="2"/>
      <c r="G549" s="2"/>
      <c r="H549" s="2"/>
      <c r="I549" s="2"/>
      <c r="J549" s="2"/>
      <c r="K549" s="2"/>
      <c r="L549" s="2"/>
      <c r="M549" s="2"/>
      <c r="N549" s="2"/>
      <c r="O549" s="2"/>
    </row>
    <row r="550" spans="2:15">
      <c r="B550" s="2"/>
      <c r="C550" s="2"/>
      <c r="D550" s="2"/>
      <c r="E550" s="2"/>
      <c r="F550" s="2"/>
      <c r="G550" s="2"/>
      <c r="H550" s="2"/>
      <c r="I550" s="2"/>
      <c r="J550" s="2"/>
      <c r="K550" s="2"/>
      <c r="L550" s="2"/>
      <c r="M550" s="2"/>
      <c r="N550" s="2"/>
      <c r="O550" s="2"/>
    </row>
    <row r="551" spans="2:15">
      <c r="B551" s="2"/>
      <c r="C551" s="2"/>
      <c r="D551" s="2"/>
      <c r="E551" s="2"/>
      <c r="F551" s="2"/>
      <c r="G551" s="2"/>
      <c r="H551" s="2"/>
      <c r="I551" s="2"/>
      <c r="J551" s="2"/>
      <c r="K551" s="2"/>
      <c r="L551" s="2"/>
      <c r="M551" s="2"/>
      <c r="N551" s="2"/>
      <c r="O551" s="2"/>
    </row>
    <row r="552" spans="2:15">
      <c r="B552" s="2"/>
      <c r="C552" s="2"/>
      <c r="D552" s="2"/>
      <c r="E552" s="2"/>
      <c r="F552" s="2"/>
      <c r="G552" s="2"/>
      <c r="H552" s="2"/>
      <c r="I552" s="2"/>
      <c r="J552" s="2"/>
      <c r="K552" s="2"/>
      <c r="L552" s="2"/>
      <c r="M552" s="2"/>
      <c r="N552" s="2"/>
      <c r="O552" s="2"/>
    </row>
    <row r="553" spans="2:15">
      <c r="B553" s="2"/>
      <c r="C553" s="2"/>
      <c r="D553" s="2"/>
      <c r="E553" s="2"/>
      <c r="F553" s="2"/>
      <c r="G553" s="2"/>
      <c r="H553" s="2"/>
      <c r="I553" s="2"/>
      <c r="J553" s="2"/>
      <c r="K553" s="2"/>
      <c r="L553" s="2"/>
      <c r="M553" s="2"/>
      <c r="N553" s="2"/>
      <c r="O553" s="2"/>
    </row>
    <row r="554" spans="2:15">
      <c r="B554" s="2"/>
      <c r="C554" s="2"/>
      <c r="D554" s="2"/>
      <c r="E554" s="2"/>
      <c r="F554" s="2"/>
      <c r="G554" s="2"/>
      <c r="H554" s="2"/>
      <c r="I554" s="2"/>
      <c r="J554" s="2"/>
      <c r="K554" s="2"/>
      <c r="L554" s="2"/>
      <c r="M554" s="2"/>
      <c r="N554" s="2"/>
      <c r="O554" s="2"/>
    </row>
    <row r="555" spans="2:15">
      <c r="B555" s="2"/>
      <c r="C555" s="2"/>
      <c r="D555" s="2"/>
      <c r="E555" s="2"/>
      <c r="F555" s="2"/>
      <c r="G555" s="2"/>
      <c r="H555" s="2"/>
      <c r="I555" s="2"/>
      <c r="J555" s="2"/>
      <c r="K555" s="2"/>
      <c r="L555" s="2"/>
      <c r="M555" s="2"/>
      <c r="N555" s="2"/>
      <c r="O555" s="2"/>
    </row>
    <row r="556" spans="2:15">
      <c r="B556" s="2"/>
      <c r="C556" s="2"/>
      <c r="D556" s="2"/>
      <c r="E556" s="2"/>
      <c r="F556" s="2"/>
      <c r="G556" s="2"/>
      <c r="H556" s="2"/>
      <c r="I556" s="2"/>
      <c r="J556" s="2"/>
      <c r="K556" s="2"/>
      <c r="L556" s="2"/>
      <c r="M556" s="2"/>
      <c r="N556" s="2"/>
      <c r="O556" s="2"/>
    </row>
    <row r="557" spans="2:15">
      <c r="B557" s="2"/>
      <c r="C557" s="2"/>
      <c r="D557" s="2"/>
      <c r="E557" s="2"/>
      <c r="F557" s="2"/>
      <c r="G557" s="2"/>
      <c r="H557" s="2"/>
      <c r="I557" s="2"/>
      <c r="J557" s="2"/>
      <c r="K557" s="2"/>
      <c r="L557" s="2"/>
      <c r="M557" s="2"/>
      <c r="N557" s="2"/>
      <c r="O557" s="2"/>
    </row>
    <row r="558" spans="2:15">
      <c r="B558" s="2"/>
      <c r="C558" s="2"/>
      <c r="D558" s="2"/>
      <c r="E558" s="2"/>
      <c r="F558" s="2"/>
      <c r="G558" s="2"/>
      <c r="H558" s="2"/>
      <c r="I558" s="2"/>
      <c r="J558" s="2"/>
      <c r="K558" s="2"/>
      <c r="L558" s="2"/>
      <c r="M558" s="2"/>
      <c r="N558" s="2"/>
      <c r="O558" s="2"/>
    </row>
    <row r="559" spans="2:15">
      <c r="B559" s="2"/>
      <c r="C559" s="2"/>
      <c r="D559" s="2"/>
      <c r="E559" s="2"/>
      <c r="F559" s="2"/>
      <c r="G559" s="2"/>
      <c r="H559" s="2"/>
      <c r="I559" s="2"/>
      <c r="J559" s="2"/>
      <c r="K559" s="2"/>
      <c r="L559" s="2"/>
      <c r="M559" s="2"/>
      <c r="N559" s="2"/>
      <c r="O559" s="2"/>
    </row>
    <row r="560" spans="2:15">
      <c r="B560" s="2"/>
      <c r="C560" s="2"/>
      <c r="D560" s="2"/>
      <c r="E560" s="2"/>
      <c r="F560" s="2"/>
      <c r="G560" s="2"/>
      <c r="H560" s="2"/>
      <c r="I560" s="2"/>
      <c r="J560" s="2"/>
      <c r="K560" s="2"/>
      <c r="L560" s="2"/>
      <c r="M560" s="2"/>
      <c r="N560" s="2"/>
      <c r="O560" s="2"/>
    </row>
    <row r="561" spans="2:15">
      <c r="B561" s="2"/>
      <c r="C561" s="2"/>
      <c r="D561" s="2"/>
      <c r="E561" s="2"/>
      <c r="F561" s="2"/>
      <c r="G561" s="2"/>
      <c r="H561" s="2"/>
      <c r="I561" s="2"/>
      <c r="J561" s="2"/>
      <c r="K561" s="2"/>
      <c r="L561" s="2"/>
      <c r="M561" s="2"/>
      <c r="N561" s="2"/>
      <c r="O561" s="2"/>
    </row>
    <row r="562" spans="2:15">
      <c r="B562" s="2"/>
      <c r="C562" s="2"/>
      <c r="D562" s="2"/>
      <c r="E562" s="2"/>
      <c r="F562" s="2"/>
      <c r="G562" s="2"/>
      <c r="H562" s="2"/>
      <c r="I562" s="2"/>
      <c r="J562" s="2"/>
      <c r="K562" s="2"/>
      <c r="L562" s="2"/>
      <c r="M562" s="2"/>
      <c r="N562" s="2"/>
      <c r="O562" s="2"/>
    </row>
    <row r="563" spans="2:15">
      <c r="B563" s="2"/>
      <c r="C563" s="2"/>
      <c r="D563" s="2"/>
      <c r="E563" s="2"/>
      <c r="F563" s="2"/>
      <c r="G563" s="2"/>
      <c r="H563" s="2"/>
      <c r="I563" s="2"/>
      <c r="J563" s="2"/>
      <c r="K563" s="2"/>
      <c r="L563" s="2"/>
      <c r="M563" s="2"/>
      <c r="N563" s="2"/>
      <c r="O563" s="2"/>
    </row>
    <row r="564" spans="2:15">
      <c r="B564" s="2"/>
      <c r="C564" s="2"/>
      <c r="D564" s="2"/>
      <c r="E564" s="2"/>
      <c r="F564" s="2"/>
      <c r="G564" s="2"/>
      <c r="H564" s="2"/>
      <c r="I564" s="2"/>
      <c r="J564" s="2"/>
      <c r="K564" s="2"/>
      <c r="L564" s="2"/>
      <c r="M564" s="2"/>
      <c r="N564" s="2"/>
      <c r="O564" s="2"/>
    </row>
    <row r="565" spans="2:15">
      <c r="B565" s="2"/>
      <c r="C565" s="2"/>
      <c r="D565" s="2"/>
      <c r="E565" s="2"/>
      <c r="F565" s="2"/>
      <c r="G565" s="2"/>
      <c r="H565" s="2"/>
      <c r="I565" s="2"/>
      <c r="J565" s="2"/>
      <c r="K565" s="2"/>
      <c r="L565" s="2"/>
      <c r="M565" s="2"/>
      <c r="N565" s="2"/>
      <c r="O565" s="2"/>
    </row>
    <row r="566" spans="2:15">
      <c r="B566" s="2"/>
      <c r="C566" s="2"/>
      <c r="D566" s="2"/>
      <c r="E566" s="2"/>
      <c r="F566" s="2"/>
      <c r="G566" s="2"/>
      <c r="H566" s="2"/>
      <c r="I566" s="2"/>
      <c r="J566" s="2"/>
      <c r="K566" s="2"/>
      <c r="L566" s="2"/>
      <c r="M566" s="2"/>
      <c r="N566" s="2"/>
      <c r="O566" s="2"/>
    </row>
    <row r="567" spans="2:15">
      <c r="B567" s="2"/>
      <c r="C567" s="2"/>
      <c r="D567" s="2"/>
      <c r="E567" s="2"/>
      <c r="F567" s="2"/>
      <c r="G567" s="2"/>
      <c r="H567" s="2"/>
      <c r="I567" s="2"/>
      <c r="J567" s="2"/>
      <c r="K567" s="2"/>
      <c r="L567" s="2"/>
      <c r="M567" s="2"/>
      <c r="N567" s="2"/>
      <c r="O567" s="2"/>
    </row>
    <row r="568" spans="2:15">
      <c r="B568" s="2"/>
      <c r="C568" s="2"/>
      <c r="D568" s="2"/>
      <c r="E568" s="2"/>
      <c r="F568" s="2"/>
      <c r="G568" s="2"/>
      <c r="H568" s="2"/>
      <c r="I568" s="2"/>
      <c r="J568" s="2"/>
      <c r="K568" s="2"/>
      <c r="L568" s="2"/>
      <c r="M568" s="2"/>
      <c r="N568" s="2"/>
      <c r="O568" s="2"/>
    </row>
    <row r="569" spans="2:15">
      <c r="B569" s="2"/>
      <c r="C569" s="2"/>
      <c r="D569" s="2"/>
      <c r="E569" s="2"/>
      <c r="F569" s="2"/>
      <c r="G569" s="2"/>
      <c r="H569" s="2"/>
      <c r="I569" s="2"/>
      <c r="J569" s="2"/>
      <c r="K569" s="2"/>
      <c r="L569" s="2"/>
      <c r="M569" s="2"/>
      <c r="N569" s="2"/>
      <c r="O569" s="2"/>
    </row>
    <row r="570" spans="2:15">
      <c r="B570" s="2"/>
      <c r="C570" s="2"/>
      <c r="D570" s="2"/>
      <c r="E570" s="2"/>
      <c r="F570" s="2"/>
      <c r="G570" s="2"/>
      <c r="H570" s="2"/>
      <c r="I570" s="2"/>
      <c r="J570" s="2"/>
      <c r="K570" s="2"/>
      <c r="L570" s="2"/>
      <c r="M570" s="2"/>
      <c r="N570" s="2"/>
      <c r="O570" s="2"/>
    </row>
    <row r="571" spans="2:15">
      <c r="B571" s="2"/>
      <c r="C571" s="2"/>
      <c r="D571" s="2"/>
      <c r="E571" s="2"/>
      <c r="F571" s="2"/>
      <c r="G571" s="2"/>
      <c r="H571" s="2"/>
      <c r="I571" s="2"/>
      <c r="J571" s="2"/>
      <c r="K571" s="2"/>
      <c r="L571" s="2"/>
      <c r="M571" s="2"/>
      <c r="N571" s="2"/>
      <c r="O571" s="2"/>
    </row>
    <row r="572" spans="2:15">
      <c r="B572" s="2"/>
      <c r="C572" s="2"/>
      <c r="D572" s="2"/>
      <c r="E572" s="2"/>
      <c r="F572" s="2"/>
      <c r="G572" s="2"/>
      <c r="H572" s="2"/>
      <c r="I572" s="2"/>
      <c r="J572" s="2"/>
      <c r="K572" s="2"/>
      <c r="L572" s="2"/>
      <c r="M572" s="2"/>
      <c r="N572" s="2"/>
      <c r="O572" s="2"/>
    </row>
    <row r="573" spans="2:15">
      <c r="B573" s="2"/>
      <c r="C573" s="2"/>
      <c r="D573" s="2"/>
      <c r="E573" s="2"/>
      <c r="F573" s="2"/>
      <c r="G573" s="2"/>
      <c r="H573" s="2"/>
      <c r="I573" s="2"/>
      <c r="J573" s="2"/>
      <c r="K573" s="2"/>
      <c r="L573" s="2"/>
      <c r="M573" s="2"/>
      <c r="N573" s="2"/>
      <c r="O573" s="2"/>
    </row>
    <row r="574" spans="2:15">
      <c r="B574" s="2"/>
      <c r="C574" s="2"/>
      <c r="D574" s="2"/>
      <c r="E574" s="2"/>
      <c r="F574" s="2"/>
      <c r="G574" s="2"/>
      <c r="H574" s="2"/>
      <c r="I574" s="2"/>
      <c r="J574" s="2"/>
      <c r="K574" s="2"/>
      <c r="L574" s="2"/>
      <c r="M574" s="2"/>
      <c r="N574" s="2"/>
      <c r="O574" s="2"/>
    </row>
    <row r="575" spans="2:15">
      <c r="B575" s="2"/>
      <c r="C575" s="2"/>
      <c r="D575" s="2"/>
      <c r="E575" s="2"/>
      <c r="F575" s="2"/>
      <c r="G575" s="2"/>
      <c r="H575" s="2"/>
      <c r="I575" s="2"/>
      <c r="J575" s="2"/>
      <c r="K575" s="2"/>
      <c r="L575" s="2"/>
      <c r="M575" s="2"/>
      <c r="N575" s="2"/>
      <c r="O575" s="2"/>
    </row>
    <row r="576" spans="2:15">
      <c r="B576" s="2"/>
      <c r="C576" s="2"/>
      <c r="D576" s="2"/>
      <c r="E576" s="2"/>
      <c r="F576" s="2"/>
      <c r="G576" s="2"/>
      <c r="H576" s="2"/>
      <c r="I576" s="2"/>
      <c r="J576" s="2"/>
      <c r="K576" s="2"/>
      <c r="L576" s="2"/>
      <c r="M576" s="2"/>
      <c r="N576" s="2"/>
      <c r="O576" s="2"/>
    </row>
    <row r="577" spans="2:15">
      <c r="B577" s="2"/>
      <c r="C577" s="2"/>
      <c r="D577" s="2"/>
      <c r="E577" s="2"/>
      <c r="F577" s="2"/>
      <c r="G577" s="2"/>
      <c r="H577" s="2"/>
      <c r="I577" s="2"/>
      <c r="J577" s="2"/>
      <c r="K577" s="2"/>
      <c r="L577" s="2"/>
      <c r="M577" s="2"/>
      <c r="N577" s="2"/>
      <c r="O577" s="2"/>
    </row>
    <row r="578" spans="2:15">
      <c r="B578" s="2"/>
      <c r="C578" s="2"/>
      <c r="D578" s="2"/>
      <c r="E578" s="2"/>
      <c r="F578" s="2"/>
      <c r="G578" s="2"/>
      <c r="H578" s="2"/>
      <c r="I578" s="2"/>
      <c r="J578" s="2"/>
      <c r="K578" s="2"/>
      <c r="L578" s="2"/>
      <c r="M578" s="2"/>
      <c r="N578" s="2"/>
      <c r="O578" s="2"/>
    </row>
    <row r="579" spans="2:15">
      <c r="B579" s="2"/>
      <c r="C579" s="2"/>
      <c r="D579" s="2"/>
      <c r="E579" s="2"/>
      <c r="F579" s="2"/>
      <c r="G579" s="2"/>
      <c r="H579" s="2"/>
      <c r="I579" s="2"/>
      <c r="J579" s="2"/>
      <c r="K579" s="2"/>
      <c r="L579" s="2"/>
      <c r="M579" s="2"/>
      <c r="N579" s="2"/>
      <c r="O579" s="2"/>
    </row>
    <row r="580" spans="2:15">
      <c r="B580" s="2"/>
      <c r="C580" s="2"/>
      <c r="D580" s="2"/>
      <c r="E580" s="2"/>
      <c r="F580" s="2"/>
      <c r="G580" s="2"/>
      <c r="H580" s="2"/>
      <c r="I580" s="2"/>
      <c r="J580" s="2"/>
      <c r="K580" s="2"/>
      <c r="L580" s="2"/>
      <c r="M580" s="2"/>
      <c r="N580" s="2"/>
      <c r="O580" s="2"/>
    </row>
    <row r="581" spans="2:15">
      <c r="B581" s="2"/>
      <c r="C581" s="2"/>
      <c r="D581" s="2"/>
      <c r="E581" s="2"/>
      <c r="F581" s="2"/>
      <c r="G581" s="2"/>
      <c r="H581" s="2"/>
      <c r="I581" s="2"/>
      <c r="J581" s="2"/>
      <c r="K581" s="2"/>
      <c r="L581" s="2"/>
      <c r="M581" s="2"/>
      <c r="N581" s="2"/>
      <c r="O581" s="2"/>
    </row>
    <row r="582" spans="2:15">
      <c r="B582" s="2"/>
      <c r="C582" s="2"/>
      <c r="D582" s="2"/>
      <c r="E582" s="2"/>
      <c r="F582" s="2"/>
      <c r="G582" s="2"/>
      <c r="H582" s="2"/>
      <c r="I582" s="2"/>
      <c r="J582" s="2"/>
      <c r="K582" s="2"/>
      <c r="L582" s="2"/>
      <c r="M582" s="2"/>
      <c r="N582" s="2"/>
      <c r="O582" s="2"/>
    </row>
    <row r="583" spans="2:15">
      <c r="B583" s="2"/>
      <c r="C583" s="2"/>
      <c r="D583" s="2"/>
      <c r="E583" s="2"/>
      <c r="F583" s="2"/>
      <c r="G583" s="2"/>
      <c r="H583" s="2"/>
      <c r="I583" s="2"/>
      <c r="J583" s="2"/>
      <c r="K583" s="2"/>
      <c r="L583" s="2"/>
      <c r="M583" s="2"/>
      <c r="N583" s="2"/>
      <c r="O583" s="2"/>
    </row>
    <row r="584" spans="2:15">
      <c r="B584" s="2"/>
      <c r="C584" s="2"/>
      <c r="D584" s="2"/>
      <c r="E584" s="2"/>
      <c r="F584" s="2"/>
      <c r="G584" s="2"/>
      <c r="H584" s="2"/>
      <c r="I584" s="2"/>
      <c r="J584" s="2"/>
      <c r="K584" s="2"/>
      <c r="L584" s="2"/>
      <c r="M584" s="2"/>
      <c r="N584" s="2"/>
      <c r="O584" s="2"/>
    </row>
    <row r="585" spans="2:15">
      <c r="B585" s="2"/>
      <c r="C585" s="2"/>
      <c r="D585" s="2"/>
      <c r="E585" s="2"/>
      <c r="F585" s="2"/>
      <c r="G585" s="2"/>
      <c r="H585" s="2"/>
      <c r="I585" s="2"/>
      <c r="J585" s="2"/>
      <c r="K585" s="2"/>
      <c r="L585" s="2"/>
      <c r="M585" s="2"/>
      <c r="N585" s="2"/>
      <c r="O585" s="2"/>
    </row>
  </sheetData>
  <mergeCells count="20">
    <mergeCell ref="B1:K1"/>
    <mergeCell ref="E6:E7"/>
    <mergeCell ref="F6:F7"/>
    <mergeCell ref="G6:G7"/>
    <mergeCell ref="K6:K7"/>
    <mergeCell ref="B2:C2"/>
    <mergeCell ref="D2:E2"/>
    <mergeCell ref="F2:G2"/>
    <mergeCell ref="H2:K2"/>
    <mergeCell ref="B3:C3"/>
    <mergeCell ref="D3:E3"/>
    <mergeCell ref="F3:G3"/>
    <mergeCell ref="H3:K3"/>
    <mergeCell ref="B4:K5"/>
    <mergeCell ref="H6:H7"/>
    <mergeCell ref="I6:I7"/>
    <mergeCell ref="J6:J7"/>
    <mergeCell ref="B6:B7"/>
    <mergeCell ref="C6:C7"/>
    <mergeCell ref="D6:D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heetViews>
  <sheetFormatPr defaultColWidth="9.1796875" defaultRowHeight="14.5"/>
  <cols>
    <col min="1" max="1" width="1.26953125" style="2" customWidth="1"/>
    <col min="2" max="2" width="11.1796875" style="2" customWidth="1"/>
    <col min="3" max="3" width="10.453125" style="2" customWidth="1"/>
    <col min="4" max="4" width="13.54296875" style="2" customWidth="1"/>
    <col min="5" max="5" width="16" style="2" customWidth="1"/>
    <col min="6" max="6" width="18.453125" style="2" customWidth="1"/>
    <col min="7" max="7" width="12" style="2" customWidth="1"/>
    <col min="8" max="8" width="12.7265625" style="2" customWidth="1"/>
    <col min="9" max="9" width="14.453125" style="2" customWidth="1"/>
    <col min="10" max="10" width="14.7265625" style="2" customWidth="1"/>
    <col min="11" max="11" width="15.453125" style="2" customWidth="1"/>
    <col min="12" max="12" width="7.7265625" style="2" customWidth="1"/>
    <col min="13" max="16384" width="9.1796875" style="2"/>
  </cols>
  <sheetData>
    <row r="1" spans="1:12" ht="33.75" customHeight="1">
      <c r="A1" s="1"/>
      <c r="B1" s="341" t="s">
        <v>227</v>
      </c>
      <c r="C1" s="342"/>
      <c r="D1" s="342"/>
      <c r="E1" s="342"/>
      <c r="F1" s="342"/>
      <c r="G1" s="342"/>
      <c r="H1" s="342"/>
      <c r="I1" s="342"/>
      <c r="J1" s="342"/>
      <c r="K1" s="342"/>
      <c r="L1" s="342"/>
    </row>
    <row r="2" spans="1:12">
      <c r="A2" s="1"/>
      <c r="B2" s="343" t="s">
        <v>0</v>
      </c>
      <c r="C2" s="343"/>
      <c r="D2" s="343" t="s">
        <v>1</v>
      </c>
      <c r="E2" s="343"/>
      <c r="F2" s="343" t="s">
        <v>2</v>
      </c>
      <c r="G2" s="343"/>
      <c r="H2" s="343" t="s">
        <v>3</v>
      </c>
      <c r="I2" s="343"/>
      <c r="J2" s="343"/>
      <c r="K2" s="343" t="s">
        <v>4</v>
      </c>
      <c r="L2" s="343"/>
    </row>
    <row r="3" spans="1:12">
      <c r="A3" s="1"/>
      <c r="B3" s="340"/>
      <c r="C3" s="340"/>
      <c r="D3" s="344"/>
      <c r="E3" s="344"/>
      <c r="F3" s="345"/>
      <c r="G3" s="345"/>
      <c r="H3" s="346"/>
      <c r="I3" s="346"/>
      <c r="J3" s="346"/>
      <c r="K3" s="347"/>
      <c r="L3" s="347"/>
    </row>
    <row r="4" spans="1:12" ht="41.25" customHeight="1">
      <c r="A4" s="1"/>
      <c r="B4" s="88" t="s">
        <v>5</v>
      </c>
      <c r="C4" s="88" t="s">
        <v>6</v>
      </c>
      <c r="D4" s="88" t="s">
        <v>7</v>
      </c>
      <c r="E4" s="88" t="s">
        <v>8</v>
      </c>
      <c r="F4" s="89" t="s">
        <v>9</v>
      </c>
      <c r="G4" s="89" t="s">
        <v>10</v>
      </c>
      <c r="H4" s="89" t="s">
        <v>11</v>
      </c>
      <c r="I4" s="89" t="s">
        <v>12</v>
      </c>
      <c r="J4" s="89" t="s">
        <v>13</v>
      </c>
      <c r="K4" s="88" t="s">
        <v>14</v>
      </c>
      <c r="L4" s="88" t="s">
        <v>15</v>
      </c>
    </row>
    <row r="5" spans="1:12">
      <c r="A5" s="3"/>
      <c r="B5" s="86"/>
      <c r="C5" s="86"/>
      <c r="D5" s="86"/>
      <c r="E5" s="86"/>
      <c r="F5" s="86"/>
      <c r="G5" s="86"/>
      <c r="H5" s="86"/>
      <c r="I5" s="86"/>
      <c r="J5" s="86"/>
      <c r="K5" s="86"/>
      <c r="L5" s="86"/>
    </row>
    <row r="6" spans="1:12">
      <c r="A6" s="3"/>
      <c r="B6" s="86"/>
      <c r="C6" s="86"/>
      <c r="D6" s="86"/>
      <c r="E6" s="86"/>
      <c r="F6" s="86"/>
      <c r="G6" s="86"/>
      <c r="H6" s="86"/>
      <c r="I6" s="86"/>
      <c r="J6" s="86"/>
      <c r="K6" s="86"/>
      <c r="L6" s="86"/>
    </row>
    <row r="7" spans="1:12">
      <c r="A7" s="3"/>
      <c r="B7" s="86"/>
      <c r="C7" s="86"/>
      <c r="D7" s="86"/>
      <c r="E7" s="86"/>
      <c r="F7" s="86"/>
      <c r="G7" s="86"/>
      <c r="H7" s="86"/>
      <c r="I7" s="86"/>
      <c r="J7" s="86"/>
      <c r="K7" s="86"/>
      <c r="L7" s="86"/>
    </row>
    <row r="8" spans="1:12">
      <c r="A8" s="3"/>
      <c r="B8" s="86"/>
      <c r="C8" s="86"/>
      <c r="D8" s="86"/>
      <c r="E8" s="86"/>
      <c r="F8" s="86"/>
      <c r="G8" s="86"/>
      <c r="H8" s="86"/>
      <c r="I8" s="86"/>
      <c r="J8" s="86"/>
      <c r="K8" s="86"/>
      <c r="L8" s="86"/>
    </row>
    <row r="9" spans="1:12">
      <c r="A9" s="3"/>
      <c r="B9" s="86"/>
      <c r="C9" s="86"/>
      <c r="D9" s="86"/>
      <c r="E9" s="86"/>
      <c r="F9" s="86"/>
      <c r="G9" s="86"/>
      <c r="H9" s="86"/>
      <c r="I9" s="86"/>
      <c r="J9" s="86"/>
      <c r="K9" s="86"/>
      <c r="L9" s="86"/>
    </row>
    <row r="10" spans="1:12">
      <c r="A10" s="3"/>
      <c r="B10" s="86"/>
      <c r="C10" s="86"/>
      <c r="D10" s="86"/>
      <c r="E10" s="86"/>
      <c r="F10" s="86"/>
      <c r="G10" s="86"/>
      <c r="H10" s="86"/>
      <c r="I10" s="86"/>
      <c r="J10" s="86"/>
      <c r="K10" s="86"/>
      <c r="L10" s="86"/>
    </row>
    <row r="11" spans="1:12">
      <c r="A11" s="3"/>
      <c r="B11" s="86"/>
      <c r="C11" s="86"/>
      <c r="D11" s="86"/>
      <c r="E11" s="86"/>
      <c r="F11" s="86"/>
      <c r="G11" s="86"/>
      <c r="H11" s="86"/>
      <c r="I11" s="86"/>
      <c r="J11" s="86"/>
      <c r="K11" s="86"/>
      <c r="L11" s="86"/>
    </row>
    <row r="12" spans="1:12">
      <c r="A12" s="3"/>
      <c r="B12" s="86"/>
      <c r="C12" s="86"/>
      <c r="D12" s="86"/>
      <c r="E12" s="86"/>
      <c r="F12" s="86"/>
      <c r="G12" s="86"/>
      <c r="H12" s="86"/>
      <c r="I12" s="86"/>
      <c r="J12" s="86"/>
      <c r="K12" s="86"/>
      <c r="L12" s="86"/>
    </row>
    <row r="13" spans="1:12">
      <c r="A13" s="3"/>
      <c r="B13" s="86"/>
      <c r="C13" s="86"/>
      <c r="D13" s="86"/>
      <c r="E13" s="86"/>
      <c r="F13" s="86"/>
      <c r="G13" s="86"/>
      <c r="H13" s="86"/>
      <c r="I13" s="86"/>
      <c r="J13" s="86"/>
      <c r="K13" s="86"/>
      <c r="L13" s="86"/>
    </row>
    <row r="14" spans="1:12">
      <c r="A14" s="3"/>
      <c r="B14" s="86"/>
      <c r="C14" s="86"/>
      <c r="D14" s="86"/>
      <c r="E14" s="86"/>
      <c r="F14" s="86"/>
      <c r="G14" s="86"/>
      <c r="H14" s="86"/>
      <c r="I14" s="86"/>
      <c r="J14" s="86"/>
      <c r="K14" s="86"/>
      <c r="L14" s="86"/>
    </row>
    <row r="15" spans="1:12">
      <c r="A15" s="3"/>
      <c r="B15" s="86"/>
      <c r="C15" s="86"/>
      <c r="D15" s="86"/>
      <c r="E15" s="86"/>
      <c r="F15" s="86"/>
      <c r="G15" s="86"/>
      <c r="H15" s="86"/>
      <c r="I15" s="86"/>
      <c r="J15" s="86"/>
      <c r="K15" s="86"/>
      <c r="L15" s="86"/>
    </row>
    <row r="16" spans="1:12">
      <c r="A16" s="3"/>
      <c r="B16" s="86"/>
      <c r="C16" s="86"/>
      <c r="D16" s="86"/>
      <c r="E16" s="86"/>
      <c r="F16" s="86"/>
      <c r="G16" s="86"/>
      <c r="H16" s="86"/>
      <c r="I16" s="86"/>
      <c r="J16" s="86"/>
      <c r="K16" s="86"/>
      <c r="L16" s="86"/>
    </row>
    <row r="17" spans="1:12">
      <c r="A17" s="3"/>
      <c r="B17" s="86"/>
      <c r="C17" s="86"/>
      <c r="D17" s="86"/>
      <c r="E17" s="86"/>
      <c r="F17" s="86"/>
      <c r="G17" s="86"/>
      <c r="H17" s="86"/>
      <c r="I17" s="86"/>
      <c r="J17" s="86"/>
      <c r="K17" s="86"/>
      <c r="L17" s="86"/>
    </row>
    <row r="18" spans="1:12" ht="15.5">
      <c r="A18" s="3"/>
      <c r="B18" s="87"/>
      <c r="C18" s="87"/>
      <c r="D18" s="87"/>
      <c r="E18" s="87"/>
      <c r="F18" s="87"/>
      <c r="G18" s="87"/>
      <c r="H18" s="87"/>
      <c r="I18" s="338" t="s">
        <v>224</v>
      </c>
      <c r="J18" s="339"/>
      <c r="K18" s="339"/>
      <c r="L18" s="339"/>
    </row>
  </sheetData>
  <mergeCells count="12">
    <mergeCell ref="I18:L18"/>
    <mergeCell ref="B3:C3"/>
    <mergeCell ref="B1:L1"/>
    <mergeCell ref="B2:C2"/>
    <mergeCell ref="D2:E2"/>
    <mergeCell ref="F2:G2"/>
    <mergeCell ref="H2:J2"/>
    <mergeCell ref="K2:L2"/>
    <mergeCell ref="D3:E3"/>
    <mergeCell ref="F3:G3"/>
    <mergeCell ref="H3:J3"/>
    <mergeCell ref="K3:L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6"/>
  <sheetViews>
    <sheetView workbookViewId="0">
      <selection activeCell="B1" sqref="B1:E1"/>
    </sheetView>
  </sheetViews>
  <sheetFormatPr defaultColWidth="9.1796875" defaultRowHeight="14.5"/>
  <cols>
    <col min="1" max="1" width="1" style="2" customWidth="1"/>
    <col min="2" max="2" width="19.81640625" style="2" customWidth="1"/>
    <col min="3" max="3" width="58.81640625" style="2" customWidth="1"/>
    <col min="4" max="5" width="11" style="2" customWidth="1"/>
    <col min="6" max="16384" width="9.1796875" style="2"/>
  </cols>
  <sheetData>
    <row r="1" spans="2:5" ht="37.5" customHeight="1">
      <c r="B1" s="352" t="s">
        <v>228</v>
      </c>
      <c r="C1" s="352"/>
      <c r="D1" s="352"/>
      <c r="E1" s="352"/>
    </row>
    <row r="2" spans="2:5">
      <c r="B2" s="107" t="s">
        <v>84</v>
      </c>
      <c r="C2" s="108" t="s">
        <v>85</v>
      </c>
      <c r="D2" s="109" t="s">
        <v>86</v>
      </c>
      <c r="E2" s="110" t="s">
        <v>87</v>
      </c>
    </row>
    <row r="3" spans="2:5" ht="17.25" customHeight="1">
      <c r="B3" s="92"/>
      <c r="C3" s="92"/>
      <c r="D3" s="92"/>
      <c r="E3" s="93"/>
    </row>
    <row r="4" spans="2:5" ht="30" customHeight="1">
      <c r="B4" s="90" t="s">
        <v>88</v>
      </c>
      <c r="C4" s="91" t="s">
        <v>89</v>
      </c>
      <c r="D4" s="353" t="s">
        <v>90</v>
      </c>
      <c r="E4" s="353"/>
    </row>
    <row r="5" spans="2:5">
      <c r="B5" s="94" t="s">
        <v>91</v>
      </c>
      <c r="C5" s="95" t="s">
        <v>92</v>
      </c>
      <c r="D5" s="96" t="s">
        <v>93</v>
      </c>
      <c r="E5" s="96" t="s">
        <v>94</v>
      </c>
    </row>
    <row r="6" spans="2:5">
      <c r="B6" s="94" t="s">
        <v>91</v>
      </c>
      <c r="C6" s="95" t="s">
        <v>95</v>
      </c>
      <c r="D6" s="96" t="s">
        <v>93</v>
      </c>
      <c r="E6" s="96" t="s">
        <v>94</v>
      </c>
    </row>
    <row r="7" spans="2:5">
      <c r="B7" s="94" t="s">
        <v>91</v>
      </c>
      <c r="C7" s="95" t="s">
        <v>96</v>
      </c>
      <c r="D7" s="96" t="s">
        <v>93</v>
      </c>
      <c r="E7" s="96" t="s">
        <v>94</v>
      </c>
    </row>
    <row r="8" spans="2:5">
      <c r="B8" s="94" t="s">
        <v>91</v>
      </c>
      <c r="C8" s="95" t="s">
        <v>97</v>
      </c>
      <c r="D8" s="96" t="s">
        <v>93</v>
      </c>
      <c r="E8" s="96" t="s">
        <v>94</v>
      </c>
    </row>
    <row r="9" spans="2:5">
      <c r="B9" s="94" t="s">
        <v>91</v>
      </c>
      <c r="C9" s="95" t="s">
        <v>98</v>
      </c>
      <c r="D9" s="96" t="s">
        <v>93</v>
      </c>
      <c r="E9" s="96" t="s">
        <v>94</v>
      </c>
    </row>
    <row r="10" spans="2:5">
      <c r="B10" s="94" t="s">
        <v>91</v>
      </c>
      <c r="C10" s="95" t="s">
        <v>99</v>
      </c>
      <c r="D10" s="96" t="s">
        <v>93</v>
      </c>
      <c r="E10" s="96" t="s">
        <v>94</v>
      </c>
    </row>
    <row r="11" spans="2:5">
      <c r="B11" s="94" t="s">
        <v>91</v>
      </c>
      <c r="C11" s="95" t="s">
        <v>100</v>
      </c>
      <c r="D11" s="96" t="s">
        <v>93</v>
      </c>
      <c r="E11" s="96" t="s">
        <v>94</v>
      </c>
    </row>
    <row r="12" spans="2:5">
      <c r="B12" s="94" t="s">
        <v>91</v>
      </c>
      <c r="C12" s="95" t="s">
        <v>101</v>
      </c>
      <c r="D12" s="96" t="s">
        <v>93</v>
      </c>
      <c r="E12" s="96" t="s">
        <v>94</v>
      </c>
    </row>
    <row r="13" spans="2:5">
      <c r="B13" s="97" t="s">
        <v>91</v>
      </c>
      <c r="C13" s="95" t="s">
        <v>102</v>
      </c>
      <c r="D13" s="96" t="s">
        <v>93</v>
      </c>
      <c r="E13" s="96" t="s">
        <v>94</v>
      </c>
    </row>
    <row r="14" spans="2:5">
      <c r="B14" s="97" t="s">
        <v>91</v>
      </c>
      <c r="C14" s="98" t="s">
        <v>103</v>
      </c>
      <c r="D14" s="96" t="s">
        <v>93</v>
      </c>
      <c r="E14" s="96" t="s">
        <v>94</v>
      </c>
    </row>
    <row r="15" spans="2:5">
      <c r="B15" s="97" t="s">
        <v>91</v>
      </c>
      <c r="C15" s="95" t="s">
        <v>104</v>
      </c>
      <c r="D15" s="96" t="s">
        <v>93</v>
      </c>
      <c r="E15" s="96" t="s">
        <v>94</v>
      </c>
    </row>
    <row r="16" spans="2:5">
      <c r="B16" s="99" t="s">
        <v>91</v>
      </c>
      <c r="C16" s="100" t="s">
        <v>105</v>
      </c>
      <c r="D16" s="101" t="s">
        <v>93</v>
      </c>
      <c r="E16" s="101" t="s">
        <v>94</v>
      </c>
    </row>
    <row r="17" spans="2:5" ht="5.25" customHeight="1">
      <c r="B17" s="102"/>
      <c r="C17" s="103"/>
      <c r="D17" s="103"/>
      <c r="E17" s="104"/>
    </row>
    <row r="18" spans="2:5">
      <c r="B18" s="354" t="s">
        <v>106</v>
      </c>
      <c r="C18" s="355"/>
      <c r="D18" s="355"/>
      <c r="E18" s="105"/>
    </row>
    <row r="19" spans="2:5">
      <c r="B19" s="356" t="s">
        <v>107</v>
      </c>
      <c r="C19" s="351"/>
      <c r="D19" s="351"/>
      <c r="E19" s="96"/>
    </row>
    <row r="20" spans="2:5">
      <c r="B20" s="356" t="s">
        <v>108</v>
      </c>
      <c r="C20" s="351"/>
      <c r="D20" s="351"/>
      <c r="E20" s="106" t="e">
        <f>1-(E18/E19)</f>
        <v>#DIV/0!</v>
      </c>
    </row>
    <row r="21" spans="2:5">
      <c r="B21" s="356" t="s">
        <v>109</v>
      </c>
      <c r="C21" s="351"/>
      <c r="D21" s="351"/>
      <c r="E21" s="96"/>
    </row>
    <row r="22" spans="2:5">
      <c r="B22" s="348" t="s">
        <v>110</v>
      </c>
      <c r="C22" s="349"/>
      <c r="D22" s="349"/>
      <c r="E22" s="349"/>
    </row>
    <row r="23" spans="2:5" ht="25.5" customHeight="1">
      <c r="B23" s="350"/>
      <c r="C23" s="351"/>
      <c r="D23" s="351"/>
      <c r="E23" s="351"/>
    </row>
    <row r="24" spans="2:5" ht="25.5" customHeight="1">
      <c r="B24" s="351"/>
      <c r="C24" s="351"/>
      <c r="D24" s="351"/>
      <c r="E24" s="351"/>
    </row>
    <row r="25" spans="2:5" ht="25.5" customHeight="1">
      <c r="B25" s="351"/>
      <c r="C25" s="351"/>
      <c r="D25" s="351"/>
      <c r="E25" s="351"/>
    </row>
    <row r="26" spans="2:5" ht="15.5">
      <c r="B26" s="338" t="s">
        <v>224</v>
      </c>
      <c r="C26" s="339"/>
      <c r="D26" s="339"/>
      <c r="E26" s="339"/>
    </row>
  </sheetData>
  <mergeCells count="9">
    <mergeCell ref="B26:E26"/>
    <mergeCell ref="B22:E22"/>
    <mergeCell ref="B23:E25"/>
    <mergeCell ref="B1:E1"/>
    <mergeCell ref="D4:E4"/>
    <mergeCell ref="B18:D18"/>
    <mergeCell ref="B19:D19"/>
    <mergeCell ref="B20:D20"/>
    <mergeCell ref="B21:D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880"/>
  <sheetViews>
    <sheetView workbookViewId="0">
      <selection activeCell="C21" sqref="C21:K21"/>
    </sheetView>
  </sheetViews>
  <sheetFormatPr defaultRowHeight="14.5"/>
  <cols>
    <col min="1" max="1" width="1.453125" customWidth="1"/>
    <col min="2" max="2" width="41" customWidth="1"/>
    <col min="3" max="11" width="6" customWidth="1"/>
  </cols>
  <sheetData>
    <row r="1" spans="1:103" ht="3" customHeight="1" thickBot="1"/>
    <row r="2" spans="1:103" ht="32.25" customHeight="1" thickBot="1">
      <c r="A2" s="12" t="s">
        <v>149</v>
      </c>
      <c r="B2" s="359" t="s">
        <v>229</v>
      </c>
      <c r="C2" s="360"/>
      <c r="D2" s="360"/>
      <c r="E2" s="360"/>
      <c r="F2" s="360"/>
      <c r="G2" s="360"/>
      <c r="H2" s="360"/>
      <c r="I2" s="360"/>
      <c r="J2" s="360"/>
      <c r="K2" s="361"/>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20.5" thickBot="1">
      <c r="A3" s="12" t="s">
        <v>125</v>
      </c>
      <c r="B3" s="111" t="s">
        <v>111</v>
      </c>
      <c r="C3" s="362"/>
      <c r="D3" s="363"/>
      <c r="E3" s="362"/>
      <c r="F3" s="363"/>
      <c r="G3" s="362"/>
      <c r="H3" s="363"/>
      <c r="I3" s="362"/>
      <c r="J3" s="364"/>
      <c r="K3" s="11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row>
    <row r="4" spans="1:103" ht="15" thickBot="1">
      <c r="A4" s="12" t="s">
        <v>124</v>
      </c>
      <c r="B4" s="113" t="s">
        <v>112</v>
      </c>
      <c r="C4" s="365"/>
      <c r="D4" s="366"/>
      <c r="E4" s="367"/>
      <c r="F4" s="368"/>
      <c r="G4" s="365"/>
      <c r="H4" s="366"/>
      <c r="I4" s="369"/>
      <c r="J4" s="370"/>
      <c r="K4" s="371"/>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row>
    <row r="5" spans="1:103" ht="15" thickBot="1">
      <c r="A5" s="2"/>
      <c r="B5" s="142"/>
      <c r="C5" s="142"/>
      <c r="D5" s="143"/>
      <c r="E5" s="144"/>
      <c r="F5" s="145"/>
      <c r="G5" s="142"/>
      <c r="H5" s="143"/>
      <c r="I5" s="146"/>
      <c r="J5" s="147"/>
      <c r="K5" s="148"/>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row>
    <row r="6" spans="1:103" ht="85.5" thickBot="1">
      <c r="A6" s="2"/>
      <c r="B6" s="114" t="s">
        <v>113</v>
      </c>
      <c r="C6" s="7" t="s">
        <v>114</v>
      </c>
      <c r="D6" s="115" t="s">
        <v>115</v>
      </c>
      <c r="E6" s="116" t="s">
        <v>116</v>
      </c>
      <c r="F6" s="116" t="s">
        <v>117</v>
      </c>
      <c r="G6" s="116" t="s">
        <v>118</v>
      </c>
      <c r="H6" s="116" t="s">
        <v>119</v>
      </c>
      <c r="I6" s="117" t="s">
        <v>120</v>
      </c>
      <c r="J6" s="117" t="s">
        <v>121</v>
      </c>
      <c r="K6" s="117" t="s">
        <v>122</v>
      </c>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row>
    <row r="7" spans="1:103" ht="18" customHeight="1">
      <c r="A7" s="2"/>
      <c r="B7" s="118" t="s">
        <v>123</v>
      </c>
      <c r="C7" s="128">
        <v>7</v>
      </c>
      <c r="D7" s="128"/>
      <c r="E7" s="8" t="s">
        <v>124</v>
      </c>
      <c r="F7" s="8" t="s">
        <v>125</v>
      </c>
      <c r="G7" s="8" t="s">
        <v>124</v>
      </c>
      <c r="H7" s="8" t="s">
        <v>125</v>
      </c>
      <c r="I7" s="8" t="s">
        <v>125</v>
      </c>
      <c r="J7" s="8" t="s">
        <v>125</v>
      </c>
      <c r="K7" s="9" t="s">
        <v>125</v>
      </c>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row>
    <row r="8" spans="1:103" ht="18" customHeight="1">
      <c r="A8" s="2"/>
      <c r="B8" s="119" t="s">
        <v>126</v>
      </c>
      <c r="C8" s="128">
        <v>7</v>
      </c>
      <c r="D8" s="128"/>
      <c r="E8" s="8" t="s">
        <v>124</v>
      </c>
      <c r="F8" s="8" t="s">
        <v>149</v>
      </c>
      <c r="G8" s="8" t="s">
        <v>125</v>
      </c>
      <c r="H8" s="8" t="s">
        <v>125</v>
      </c>
      <c r="I8" s="8" t="s">
        <v>125</v>
      </c>
      <c r="J8" s="8" t="s">
        <v>125</v>
      </c>
      <c r="K8" s="9" t="s">
        <v>125</v>
      </c>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row>
    <row r="9" spans="1:103" ht="18" customHeight="1">
      <c r="A9" s="2"/>
      <c r="B9" s="119" t="s">
        <v>127</v>
      </c>
      <c r="C9" s="129">
        <v>1</v>
      </c>
      <c r="D9" s="128"/>
      <c r="E9" s="8" t="s">
        <v>125</v>
      </c>
      <c r="F9" s="8" t="s">
        <v>125</v>
      </c>
      <c r="G9" s="8" t="s">
        <v>125</v>
      </c>
      <c r="H9" s="8" t="s">
        <v>125</v>
      </c>
      <c r="I9" s="8" t="s">
        <v>125</v>
      </c>
      <c r="J9" s="8" t="s">
        <v>125</v>
      </c>
      <c r="K9" s="9" t="s">
        <v>125</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row>
    <row r="10" spans="1:103" ht="18" customHeight="1">
      <c r="A10" s="2"/>
      <c r="B10" s="119" t="s">
        <v>128</v>
      </c>
      <c r="C10" s="129">
        <v>1</v>
      </c>
      <c r="D10" s="128"/>
      <c r="E10" s="8" t="s">
        <v>125</v>
      </c>
      <c r="F10" s="8" t="s">
        <v>125</v>
      </c>
      <c r="G10" s="8" t="s">
        <v>125</v>
      </c>
      <c r="H10" s="8" t="s">
        <v>149</v>
      </c>
      <c r="I10" s="8" t="s">
        <v>125</v>
      </c>
      <c r="J10" s="8" t="s">
        <v>125</v>
      </c>
      <c r="K10" s="9" t="s">
        <v>124</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row>
    <row r="11" spans="1:103" ht="18" customHeight="1">
      <c r="A11" s="2"/>
      <c r="B11" s="119" t="s">
        <v>129</v>
      </c>
      <c r="C11" s="129">
        <v>9</v>
      </c>
      <c r="D11" s="128"/>
      <c r="E11" s="8" t="s">
        <v>125</v>
      </c>
      <c r="F11" s="8" t="s">
        <v>125</v>
      </c>
      <c r="G11" s="8" t="s">
        <v>125</v>
      </c>
      <c r="H11" s="8" t="s">
        <v>125</v>
      </c>
      <c r="I11" s="8" t="s">
        <v>125</v>
      </c>
      <c r="J11" s="8" t="s">
        <v>124</v>
      </c>
      <c r="K11" s="9" t="s">
        <v>125</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row>
    <row r="12" spans="1:103" ht="18" customHeight="1">
      <c r="A12" s="2"/>
      <c r="B12" s="119" t="s">
        <v>130</v>
      </c>
      <c r="C12" s="129">
        <v>5</v>
      </c>
      <c r="D12" s="128"/>
      <c r="E12" s="8" t="s">
        <v>125</v>
      </c>
      <c r="F12" s="8" t="s">
        <v>125</v>
      </c>
      <c r="G12" s="8" t="s">
        <v>124</v>
      </c>
      <c r="H12" s="8" t="s">
        <v>125</v>
      </c>
      <c r="I12" s="8" t="s">
        <v>125</v>
      </c>
      <c r="J12" s="8" t="s">
        <v>125</v>
      </c>
      <c r="K12" s="9" t="s">
        <v>125</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row>
    <row r="13" spans="1:103" ht="18" customHeight="1">
      <c r="A13" s="2"/>
      <c r="B13" s="119" t="s">
        <v>131</v>
      </c>
      <c r="C13" s="129">
        <v>3</v>
      </c>
      <c r="D13" s="128"/>
      <c r="E13" s="8" t="s">
        <v>125</v>
      </c>
      <c r="F13" s="8" t="s">
        <v>125</v>
      </c>
      <c r="G13" s="8" t="s">
        <v>125</v>
      </c>
      <c r="H13" s="8" t="s">
        <v>125</v>
      </c>
      <c r="I13" s="8" t="s">
        <v>125</v>
      </c>
      <c r="J13" s="8" t="s">
        <v>124</v>
      </c>
      <c r="K13" s="9" t="s">
        <v>125</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row>
    <row r="14" spans="1:103" ht="18" customHeight="1">
      <c r="A14" s="2"/>
      <c r="B14" s="119" t="s">
        <v>132</v>
      </c>
      <c r="C14" s="128">
        <v>3</v>
      </c>
      <c r="D14" s="128"/>
      <c r="E14" s="8" t="s">
        <v>125</v>
      </c>
      <c r="F14" s="8" t="s">
        <v>125</v>
      </c>
      <c r="G14" s="8" t="s">
        <v>125</v>
      </c>
      <c r="H14" s="8" t="s">
        <v>125</v>
      </c>
      <c r="I14" s="8" t="s">
        <v>125</v>
      </c>
      <c r="J14" s="8" t="s">
        <v>125</v>
      </c>
      <c r="K14" s="9" t="s">
        <v>125</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row>
    <row r="15" spans="1:103" ht="18" customHeight="1">
      <c r="A15" s="2"/>
      <c r="B15" s="120" t="s">
        <v>133</v>
      </c>
      <c r="C15" s="130"/>
      <c r="D15" s="131"/>
      <c r="E15" s="131">
        <f t="shared" ref="E15:K15" si="0">COUNTIF(E7:E14,"=+")</f>
        <v>6</v>
      </c>
      <c r="F15" s="131">
        <f t="shared" si="0"/>
        <v>7</v>
      </c>
      <c r="G15" s="131">
        <f t="shared" si="0"/>
        <v>6</v>
      </c>
      <c r="H15" s="131">
        <f t="shared" si="0"/>
        <v>7</v>
      </c>
      <c r="I15" s="131">
        <f t="shared" si="0"/>
        <v>8</v>
      </c>
      <c r="J15" s="131">
        <f t="shared" si="0"/>
        <v>6</v>
      </c>
      <c r="K15" s="138">
        <f t="shared" si="0"/>
        <v>7</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row>
    <row r="16" spans="1:103" ht="18" customHeight="1">
      <c r="A16" s="2"/>
      <c r="B16" s="121" t="s">
        <v>134</v>
      </c>
      <c r="C16" s="132"/>
      <c r="D16" s="133"/>
      <c r="E16" s="133">
        <f t="shared" ref="E16:K16" si="1">COUNTIF(E7:E14,"=-")</f>
        <v>2</v>
      </c>
      <c r="F16" s="133">
        <f t="shared" si="1"/>
        <v>0</v>
      </c>
      <c r="G16" s="133">
        <f t="shared" si="1"/>
        <v>2</v>
      </c>
      <c r="H16" s="133">
        <f t="shared" si="1"/>
        <v>0</v>
      </c>
      <c r="I16" s="133">
        <f t="shared" si="1"/>
        <v>0</v>
      </c>
      <c r="J16" s="133">
        <f t="shared" si="1"/>
        <v>2</v>
      </c>
      <c r="K16" s="139">
        <f t="shared" si="1"/>
        <v>1</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row>
    <row r="17" spans="1:103" ht="18" customHeight="1">
      <c r="A17" s="2"/>
      <c r="B17" s="121" t="s">
        <v>135</v>
      </c>
      <c r="C17" s="132"/>
      <c r="D17" s="133"/>
      <c r="E17" s="133">
        <f t="shared" ref="E17:K17" si="2">COUNTIF(E7:E14,"=s")</f>
        <v>0</v>
      </c>
      <c r="F17" s="133">
        <f t="shared" si="2"/>
        <v>1</v>
      </c>
      <c r="G17" s="133">
        <f t="shared" si="2"/>
        <v>0</v>
      </c>
      <c r="H17" s="133">
        <f t="shared" si="2"/>
        <v>1</v>
      </c>
      <c r="I17" s="133">
        <f t="shared" si="2"/>
        <v>0</v>
      </c>
      <c r="J17" s="133">
        <f t="shared" si="2"/>
        <v>0</v>
      </c>
      <c r="K17" s="139">
        <f t="shared" si="2"/>
        <v>0</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row>
    <row r="18" spans="1:103" ht="18" customHeight="1">
      <c r="A18" s="2"/>
      <c r="B18" s="121" t="s">
        <v>136</v>
      </c>
      <c r="C18" s="132"/>
      <c r="D18" s="133"/>
      <c r="E18" s="133">
        <f t="shared" ref="E18:K18" si="3">SUMIF(E7:E14,"=+",$C$7:$C$14)</f>
        <v>22</v>
      </c>
      <c r="F18" s="133">
        <f t="shared" si="3"/>
        <v>29</v>
      </c>
      <c r="G18" s="133">
        <f t="shared" si="3"/>
        <v>24</v>
      </c>
      <c r="H18" s="133">
        <f t="shared" si="3"/>
        <v>35</v>
      </c>
      <c r="I18" s="133">
        <f t="shared" si="3"/>
        <v>36</v>
      </c>
      <c r="J18" s="133">
        <f t="shared" si="3"/>
        <v>24</v>
      </c>
      <c r="K18" s="139">
        <f t="shared" si="3"/>
        <v>35</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row>
    <row r="19" spans="1:103" ht="18" customHeight="1" thickBot="1">
      <c r="A19" s="2"/>
      <c r="B19" s="122" t="s">
        <v>137</v>
      </c>
      <c r="C19" s="134"/>
      <c r="D19" s="135"/>
      <c r="E19" s="135">
        <f t="shared" ref="E19:K19" si="4">SUMIF(E7:E14,"=-",$C$7:$C$14)</f>
        <v>14</v>
      </c>
      <c r="F19" s="135">
        <f t="shared" si="4"/>
        <v>0</v>
      </c>
      <c r="G19" s="135">
        <f t="shared" si="4"/>
        <v>12</v>
      </c>
      <c r="H19" s="135">
        <f t="shared" si="4"/>
        <v>0</v>
      </c>
      <c r="I19" s="135">
        <f t="shared" si="4"/>
        <v>0</v>
      </c>
      <c r="J19" s="135">
        <f t="shared" si="4"/>
        <v>12</v>
      </c>
      <c r="K19" s="140">
        <f t="shared" si="4"/>
        <v>1</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row>
    <row r="20" spans="1:103" ht="18" customHeight="1" thickTop="1" thickBot="1">
      <c r="A20" s="2"/>
      <c r="B20" s="123" t="s">
        <v>138</v>
      </c>
      <c r="C20" s="136"/>
      <c r="D20" s="137"/>
      <c r="E20" s="137">
        <f t="shared" ref="E20:K20" si="5">E18-E19</f>
        <v>8</v>
      </c>
      <c r="F20" s="137">
        <f t="shared" si="5"/>
        <v>29</v>
      </c>
      <c r="G20" s="137">
        <f t="shared" si="5"/>
        <v>12</v>
      </c>
      <c r="H20" s="137">
        <f t="shared" si="5"/>
        <v>35</v>
      </c>
      <c r="I20" s="137">
        <f t="shared" si="5"/>
        <v>36</v>
      </c>
      <c r="J20" s="137">
        <f t="shared" si="5"/>
        <v>12</v>
      </c>
      <c r="K20" s="141">
        <f t="shared" si="5"/>
        <v>34</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row>
    <row r="21" spans="1:103" ht="15" customHeight="1">
      <c r="A21" s="2"/>
      <c r="B21" s="124"/>
      <c r="C21" s="357" t="s">
        <v>224</v>
      </c>
      <c r="D21" s="358"/>
      <c r="E21" s="358"/>
      <c r="F21" s="358"/>
      <c r="G21" s="358"/>
      <c r="H21" s="358"/>
      <c r="I21" s="358"/>
      <c r="J21" s="358"/>
      <c r="K21" s="358"/>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row>
    <row r="22" spans="1:103">
      <c r="A22" s="2"/>
      <c r="B22" s="125" t="s">
        <v>139</v>
      </c>
      <c r="C22" s="10"/>
      <c r="D22" s="10"/>
      <c r="E22" s="10"/>
      <c r="F22" s="10"/>
      <c r="G22" s="10"/>
      <c r="H22" s="10"/>
      <c r="I22" s="10"/>
      <c r="J22" s="10"/>
      <c r="K22" s="1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row>
    <row r="23" spans="1:103">
      <c r="A23" s="2"/>
      <c r="B23" s="125" t="s">
        <v>140</v>
      </c>
      <c r="C23" s="10"/>
      <c r="D23" s="10"/>
      <c r="E23" s="10"/>
      <c r="F23" s="10"/>
      <c r="G23" s="10"/>
      <c r="H23" s="10"/>
      <c r="I23" s="10"/>
      <c r="J23" s="10"/>
      <c r="K23" s="1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row>
    <row r="24" spans="1:103">
      <c r="A24" s="2"/>
      <c r="B24" s="125" t="s">
        <v>141</v>
      </c>
      <c r="C24" s="10"/>
      <c r="D24" s="10"/>
      <c r="E24" s="10"/>
      <c r="F24" s="10"/>
      <c r="G24" s="10"/>
      <c r="H24" s="10"/>
      <c r="I24" s="10"/>
      <c r="J24" s="10"/>
      <c r="K24" s="1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row>
    <row r="25" spans="1:103">
      <c r="A25" s="2"/>
      <c r="B25" s="125" t="s">
        <v>142</v>
      </c>
      <c r="C25" s="10"/>
      <c r="D25" s="10"/>
      <c r="E25" s="10"/>
      <c r="F25" s="10"/>
      <c r="G25" s="10"/>
      <c r="H25" s="10"/>
      <c r="I25" s="10"/>
      <c r="J25" s="10"/>
      <c r="K25" s="1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row>
    <row r="26" spans="1:103">
      <c r="A26" s="2"/>
      <c r="B26" s="125" t="s">
        <v>143</v>
      </c>
      <c r="C26" s="10"/>
      <c r="D26" s="10"/>
      <c r="E26" s="10"/>
      <c r="F26" s="10"/>
      <c r="G26" s="10"/>
      <c r="H26" s="10"/>
      <c r="I26" s="10"/>
      <c r="J26" s="10"/>
      <c r="K26" s="1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row>
    <row r="27" spans="1:103">
      <c r="A27" s="2"/>
      <c r="B27" s="125" t="s">
        <v>144</v>
      </c>
      <c r="C27" s="10"/>
      <c r="D27" s="10"/>
      <c r="E27" s="10"/>
      <c r="F27" s="10"/>
      <c r="G27" s="10"/>
      <c r="H27" s="10"/>
      <c r="I27" s="10"/>
      <c r="J27" s="10"/>
      <c r="K27" s="1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row>
    <row r="28" spans="1:103" ht="4.5" customHeight="1">
      <c r="A28" s="2"/>
      <c r="B28" s="125"/>
      <c r="C28" s="10"/>
      <c r="D28" s="10"/>
      <c r="E28" s="10"/>
      <c r="F28" s="10"/>
      <c r="G28" s="10"/>
      <c r="H28" s="10"/>
      <c r="I28" s="10"/>
      <c r="J28" s="10"/>
      <c r="K28" s="1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row>
    <row r="29" spans="1:103">
      <c r="A29" s="2"/>
      <c r="B29" s="126" t="s">
        <v>145</v>
      </c>
      <c r="C29" s="11"/>
      <c r="D29" s="11"/>
      <c r="E29" s="11"/>
      <c r="F29" s="11"/>
      <c r="G29" s="11"/>
      <c r="H29" s="11"/>
      <c r="I29" s="11"/>
      <c r="J29" s="11"/>
      <c r="K29" s="1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row>
    <row r="30" spans="1:103">
      <c r="A30" s="2"/>
      <c r="B30" s="125" t="s">
        <v>146</v>
      </c>
      <c r="C30" s="11"/>
      <c r="D30" s="11"/>
      <c r="E30" s="11"/>
      <c r="F30" s="11"/>
      <c r="G30" s="11"/>
      <c r="H30" s="11"/>
      <c r="I30" s="11"/>
      <c r="J30" s="11"/>
      <c r="K30" s="11"/>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row>
    <row r="31" spans="1:103">
      <c r="A31" s="2"/>
      <c r="B31" s="127" t="s">
        <v>147</v>
      </c>
      <c r="C31" s="11"/>
      <c r="D31" s="11"/>
      <c r="E31" s="11"/>
      <c r="F31" s="11"/>
      <c r="G31" s="11"/>
      <c r="H31" s="11"/>
      <c r="I31" s="11"/>
      <c r="J31" s="11"/>
      <c r="K31" s="11"/>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row>
    <row r="32" spans="1:103">
      <c r="A32" s="2"/>
      <c r="B32" s="127" t="s">
        <v>148</v>
      </c>
      <c r="C32" s="11"/>
      <c r="D32" s="11"/>
      <c r="E32" s="11"/>
      <c r="F32" s="11"/>
      <c r="G32" s="11"/>
      <c r="H32" s="11"/>
      <c r="I32" s="11"/>
      <c r="J32" s="11"/>
      <c r="K32" s="11"/>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row>
    <row r="33" spans="1:1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row>
    <row r="34" spans="1:1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row>
    <row r="35" spans="1:1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row>
    <row r="36" spans="1:1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row>
    <row r="37" spans="1:1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row>
    <row r="38" spans="1:1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row>
    <row r="39" spans="1:1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row>
    <row r="40" spans="1:1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row>
    <row r="41" spans="1:1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row>
    <row r="42" spans="1:1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row>
    <row r="43" spans="1:1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row>
    <row r="44" spans="1:1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row>
    <row r="45" spans="1:1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row>
    <row r="46" spans="1:1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row>
    <row r="47" spans="1:1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row>
    <row r="48" spans="1:1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row>
    <row r="49" spans="1:1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row>
    <row r="50" spans="1:1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row>
    <row r="51" spans="1:1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row>
    <row r="52" spans="1:1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row>
    <row r="53" spans="1:1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row>
    <row r="54" spans="1:1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row>
    <row r="55" spans="1:1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row>
    <row r="56" spans="1:1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row>
    <row r="57" spans="1:1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row>
    <row r="58" spans="1:1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row>
    <row r="59" spans="1:1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row>
    <row r="60" spans="1:1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row>
    <row r="61" spans="1:1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row>
    <row r="62" spans="1:1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row>
    <row r="63" spans="1:1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row>
    <row r="64" spans="1:1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row>
    <row r="65" spans="1:1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row>
    <row r="66" spans="1:1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row>
    <row r="67" spans="1:1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row>
    <row r="68" spans="1:1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row>
    <row r="69" spans="1:1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row>
    <row r="70" spans="1:1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row>
    <row r="71" spans="1:1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row>
    <row r="72" spans="1:1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row>
    <row r="73" spans="1:1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row>
    <row r="74" spans="1:1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row>
    <row r="75" spans="1:1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row>
    <row r="76" spans="1:1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row>
    <row r="77" spans="1:1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row>
    <row r="78" spans="1:1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row>
    <row r="79" spans="1:1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row>
    <row r="80" spans="1:1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1:1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row>
    <row r="82" spans="1:1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row>
    <row r="83" spans="1:1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row>
    <row r="84" spans="1:1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row>
    <row r="85" spans="1:1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row>
    <row r="86" spans="1:1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row>
    <row r="87" spans="1:1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row>
    <row r="88" spans="1:1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row>
    <row r="89" spans="1:1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row>
    <row r="90" spans="1:1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row>
    <row r="91" spans="1:1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row>
    <row r="92" spans="1:1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row>
    <row r="93" spans="1:1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row>
    <row r="94" spans="1:1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row>
    <row r="95" spans="1:1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row>
    <row r="96" spans="1:1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row>
    <row r="97" spans="1:1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row>
    <row r="98" spans="1:1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row>
    <row r="99" spans="1:1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row>
    <row r="100" spans="1:1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row>
    <row r="101" spans="1:1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row>
    <row r="102" spans="1:1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row>
    <row r="103" spans="1: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row>
    <row r="104" spans="1:1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row>
    <row r="105" spans="1:1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row>
    <row r="106" spans="1:1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row>
    <row r="107" spans="1:1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row>
    <row r="108" spans="1:1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row>
    <row r="109" spans="1:1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row>
    <row r="110" spans="1:1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row>
    <row r="111" spans="1:1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row>
    <row r="112" spans="1:1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row>
    <row r="113" spans="1:1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row>
    <row r="114" spans="1:1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row>
    <row r="115" spans="1:1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row>
    <row r="116" spans="1:1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row>
    <row r="117" spans="1:1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row>
    <row r="118" spans="1:1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row>
    <row r="119" spans="1:1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row>
    <row r="120" spans="1:1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row>
    <row r="121" spans="1:1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row>
    <row r="122" spans="1:1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row>
    <row r="123" spans="1:1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row>
    <row r="124" spans="1:1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row>
    <row r="125" spans="1:1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row>
    <row r="126" spans="1:1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row>
    <row r="127" spans="1:1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row>
    <row r="128" spans="1:1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row>
    <row r="129" spans="1:1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row>
    <row r="130" spans="1:1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row>
    <row r="131" spans="1:1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row>
    <row r="132" spans="1:1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row>
    <row r="133" spans="1:1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row>
    <row r="134" spans="1:1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row>
    <row r="135" spans="1:1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row>
    <row r="136" spans="1:1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row>
    <row r="137" spans="1:1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row>
    <row r="138" spans="1:1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row>
    <row r="139" spans="1:1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row>
    <row r="140" spans="1:1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row>
    <row r="141" spans="1:1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row>
    <row r="142" spans="1:1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row>
    <row r="143" spans="1:1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row>
    <row r="144" spans="1:1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row>
    <row r="145" spans="1:1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row>
    <row r="146" spans="1:1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row>
    <row r="147" spans="1:1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row>
    <row r="148" spans="1:1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row>
    <row r="149" spans="1:1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row>
    <row r="150" spans="1:1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row>
    <row r="151" spans="1:1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row>
    <row r="152" spans="1:1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row>
    <row r="153" spans="1:1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row>
    <row r="154" spans="1:1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row>
    <row r="155" spans="1:1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row>
    <row r="156" spans="1:1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row>
    <row r="157" spans="1:1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row>
    <row r="158" spans="1:1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row>
    <row r="159" spans="1:1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row>
    <row r="160" spans="1:1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row>
    <row r="161" spans="1:1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row>
    <row r="162" spans="1:1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row>
    <row r="163" spans="1:1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row>
    <row r="164" spans="1:1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row>
    <row r="165" spans="1:1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row>
    <row r="166" spans="1:1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row>
    <row r="167" spans="1:1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row>
    <row r="168" spans="1:1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row>
    <row r="169" spans="1:1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row>
    <row r="170" spans="1:1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1:1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row>
    <row r="172" spans="1:1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row>
    <row r="173" spans="1:1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row>
    <row r="174" spans="1:1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row>
    <row r="175" spans="1:1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row>
    <row r="176" spans="1:1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row>
    <row r="177" spans="1:1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row>
    <row r="178" spans="1:1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row>
    <row r="179" spans="1:1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row>
    <row r="180" spans="1:1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row>
    <row r="181" spans="1:1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row>
    <row r="182" spans="1:1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row>
    <row r="183" spans="1:1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row>
    <row r="184" spans="1:1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row>
    <row r="185" spans="1:1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row>
    <row r="186" spans="1:1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row>
    <row r="187" spans="1:1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row>
    <row r="188" spans="1:1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row>
    <row r="189" spans="1:1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row>
    <row r="190" spans="1:1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row>
    <row r="191" spans="1:1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row>
    <row r="192" spans="1:1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row>
    <row r="193" spans="1:1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row>
    <row r="194" spans="1:1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row>
    <row r="195" spans="1:1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row>
    <row r="196" spans="1:1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row>
    <row r="197" spans="1:1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row>
    <row r="198" spans="1:1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row>
    <row r="199" spans="1:1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row>
    <row r="200" spans="1:1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row>
    <row r="201" spans="1:1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row>
    <row r="202" spans="1:1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row>
    <row r="203" spans="1:1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row>
    <row r="204" spans="1:1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row>
    <row r="205" spans="1:1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row>
    <row r="206" spans="1:1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row>
    <row r="207" spans="1:1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row>
    <row r="208" spans="1:1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row>
    <row r="209" spans="1:1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row>
    <row r="210" spans="1:1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row>
    <row r="211" spans="1:1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row>
    <row r="212" spans="1:1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row>
    <row r="213" spans="1:1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row>
    <row r="214" spans="1:1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row>
    <row r="215" spans="1:1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row>
    <row r="216" spans="1:1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row>
    <row r="217" spans="1:1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row>
    <row r="218" spans="1:1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row>
    <row r="219" spans="1:1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row>
    <row r="220" spans="1:1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row>
    <row r="221" spans="1:1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row>
    <row r="222" spans="1:1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row>
    <row r="223" spans="1:1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row>
    <row r="224" spans="1:1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row>
    <row r="225" spans="1:1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row>
    <row r="226" spans="1:1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row>
    <row r="227" spans="1:1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row>
    <row r="228" spans="1:1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row>
    <row r="229" spans="1:1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row>
    <row r="230" spans="1:1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row>
    <row r="231" spans="1:1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row>
    <row r="232" spans="1:1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row>
    <row r="233" spans="1:1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row>
    <row r="234" spans="1:1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row>
    <row r="235" spans="1:1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row>
    <row r="236" spans="1:1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row>
    <row r="237" spans="1:1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row>
    <row r="238" spans="1:1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row>
    <row r="239" spans="1:1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row>
    <row r="240" spans="1:1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row>
    <row r="241" spans="1:1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row>
    <row r="242" spans="1:1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row>
    <row r="243" spans="1:1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row>
    <row r="244" spans="1:1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row>
    <row r="245" spans="1:1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row>
    <row r="246" spans="1:1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row>
    <row r="247" spans="1:1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row>
    <row r="248" spans="1:1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row>
    <row r="249" spans="1:1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row>
    <row r="250" spans="1:1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row>
    <row r="251" spans="1:1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row>
    <row r="252" spans="1:1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row>
    <row r="253" spans="1:1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row>
    <row r="254" spans="1:1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row>
    <row r="255" spans="1:1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row>
    <row r="256" spans="1:1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row>
    <row r="257" spans="1:1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row>
    <row r="258" spans="1:1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row>
    <row r="259" spans="1:1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row>
    <row r="260" spans="1:1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row>
    <row r="261" spans="1:1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row>
    <row r="262" spans="1:1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row>
    <row r="263" spans="1:1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row>
    <row r="264" spans="1:1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row>
    <row r="265" spans="1:1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row>
    <row r="266" spans="1:1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row>
    <row r="267" spans="1:1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row>
    <row r="268" spans="1:1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row>
    <row r="269" spans="1:1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row>
    <row r="270" spans="1:1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row>
    <row r="271" spans="1:1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row>
    <row r="272" spans="1:1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row>
    <row r="273" spans="1:1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row>
    <row r="274" spans="1:1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row>
    <row r="275" spans="1:1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row>
    <row r="276" spans="1:1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row>
    <row r="277" spans="1:1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row>
    <row r="278" spans="1:1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row>
    <row r="279" spans="1:1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row>
    <row r="280" spans="1:1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row>
    <row r="281" spans="1:1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row>
    <row r="282" spans="1:1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row>
    <row r="283" spans="1:1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row>
    <row r="284" spans="1:1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row>
    <row r="285" spans="1:1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row>
    <row r="286" spans="1:1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row>
    <row r="287" spans="1:1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row>
    <row r="288" spans="1:1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row>
    <row r="289" spans="1:1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row>
    <row r="290" spans="1:1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row>
    <row r="291" spans="1:1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row>
    <row r="292" spans="1:1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row>
    <row r="293" spans="1:1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row>
    <row r="294" spans="1:1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row>
    <row r="295" spans="1:1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row>
    <row r="296" spans="1:1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row>
    <row r="297" spans="1:1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row>
    <row r="298" spans="1:1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row>
    <row r="299" spans="1:1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row>
    <row r="300" spans="1:1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row>
    <row r="301" spans="1:1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row>
    <row r="302" spans="1:1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row>
    <row r="303" spans="1:1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row>
    <row r="304" spans="1:1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row>
    <row r="305" spans="1:1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row>
    <row r="306" spans="1:1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row>
    <row r="307" spans="1:1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row>
    <row r="308" spans="1:1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row>
    <row r="309" spans="1:1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row>
    <row r="310" spans="1:1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row>
    <row r="311" spans="1:1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row>
    <row r="312" spans="1:1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row>
    <row r="313" spans="1:1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row>
    <row r="314" spans="1:1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row>
    <row r="315" spans="1:1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row>
    <row r="316" spans="1:1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row>
    <row r="317" spans="1:1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row>
    <row r="318" spans="1:1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row>
    <row r="319" spans="1:1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row>
    <row r="320" spans="1:1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row>
    <row r="321" spans="1:1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row>
    <row r="322" spans="1:1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row>
    <row r="323" spans="1:1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row>
    <row r="324" spans="1:1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row>
    <row r="325" spans="1:1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row>
    <row r="326" spans="1:1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row>
    <row r="327" spans="1:1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row>
    <row r="328" spans="1:1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row>
    <row r="329" spans="1:1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row>
    <row r="330" spans="1:1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row>
    <row r="331" spans="1:1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row>
    <row r="332" spans="1:1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row>
    <row r="333" spans="1:1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row>
    <row r="334" spans="1:1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row>
    <row r="335" spans="1:1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row>
    <row r="336" spans="1:1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row>
    <row r="337" spans="1:1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row>
    <row r="338" spans="1:1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row>
    <row r="339" spans="1:1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row>
    <row r="340" spans="1:1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row>
    <row r="341" spans="1:1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row>
    <row r="342" spans="1:1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row>
    <row r="343" spans="1:1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row>
    <row r="344" spans="1:1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row>
    <row r="345" spans="1:1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row>
    <row r="346" spans="1:1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row>
    <row r="347" spans="1:1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row>
    <row r="348" spans="1:1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row>
    <row r="349" spans="1:1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row>
    <row r="350" spans="1:1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row>
    <row r="351" spans="1:1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row>
    <row r="352" spans="1:1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row>
    <row r="353" spans="1:1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row>
    <row r="354" spans="1:1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row>
    <row r="355" spans="1:1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row>
    <row r="356" spans="1:1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row>
    <row r="357" spans="1:1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row>
    <row r="358" spans="1:1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row>
    <row r="359" spans="1:1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row>
    <row r="360" spans="1:1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row>
    <row r="361" spans="1:1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row>
    <row r="362" spans="1:1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row>
    <row r="363" spans="1:1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row>
    <row r="364" spans="1:1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row>
    <row r="365" spans="1:1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row>
    <row r="366" spans="1:1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row>
    <row r="367" spans="1:1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row>
    <row r="368" spans="1:1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row>
    <row r="369" spans="1:1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row>
    <row r="370" spans="1:1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row>
    <row r="371" spans="1:1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row>
    <row r="372" spans="1:1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row>
    <row r="373" spans="1:1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row>
    <row r="374" spans="1:1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row>
    <row r="375" spans="1:1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row>
    <row r="376" spans="1:1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row>
    <row r="377" spans="1:1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row>
    <row r="378" spans="1:1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row>
    <row r="379" spans="1:1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row>
    <row r="380" spans="1:1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row>
    <row r="381" spans="1:1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row>
    <row r="382" spans="1:1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row>
    <row r="383" spans="1:1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row>
    <row r="384" spans="1:1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row>
    <row r="385" spans="1:1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row>
    <row r="386" spans="1:1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row>
    <row r="387" spans="1:1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row>
    <row r="388" spans="1:1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row>
    <row r="389" spans="1:1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row>
    <row r="390" spans="1:1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row>
    <row r="391" spans="1:1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row>
    <row r="392" spans="1:1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row>
    <row r="393" spans="1:1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row>
    <row r="394" spans="1:1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row>
    <row r="395" spans="1:1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row>
    <row r="396" spans="1:1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row>
    <row r="397" spans="1:1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row>
    <row r="398" spans="1:1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row>
    <row r="399" spans="1:1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row>
    <row r="400" spans="1:1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row>
    <row r="401" spans="1:1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row>
    <row r="402" spans="1:1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row>
    <row r="403" spans="1:1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row>
    <row r="404" spans="1:1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row>
    <row r="405" spans="1:1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row>
    <row r="406" spans="1:1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row>
    <row r="407" spans="1:1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row>
    <row r="408" spans="1:1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row>
    <row r="409" spans="1:1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row>
    <row r="410" spans="1:1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row>
    <row r="411" spans="1:1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row>
    <row r="412" spans="1:1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row>
    <row r="413" spans="1:1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row>
    <row r="414" spans="1:1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row>
    <row r="415" spans="1:1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row>
    <row r="416" spans="1:1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row>
    <row r="417" spans="1:1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row>
    <row r="418" spans="1:1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row>
    <row r="419" spans="1:1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row>
    <row r="420" spans="1:1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row>
    <row r="421" spans="1:1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row>
    <row r="422" spans="1:1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row>
    <row r="423" spans="1:1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row>
    <row r="424" spans="1:1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row>
    <row r="425" spans="1:1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row>
    <row r="426" spans="1:1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row>
    <row r="427" spans="1:1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row>
    <row r="428" spans="1:1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row>
    <row r="429" spans="1:1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row>
    <row r="430" spans="1:1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row>
    <row r="431" spans="1:1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row>
    <row r="432" spans="1:1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row>
    <row r="433" spans="1:1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row>
    <row r="434" spans="1:1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row>
    <row r="435" spans="1:1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row>
    <row r="436" spans="1:1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row>
    <row r="437" spans="1:1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row>
    <row r="438" spans="1:1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row>
    <row r="439" spans="1:1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row>
    <row r="440" spans="1:1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row>
    <row r="441" spans="1:1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row>
    <row r="442" spans="1:1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row>
    <row r="443" spans="1:1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row>
    <row r="444" spans="1:1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row>
    <row r="445" spans="1:1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row>
    <row r="446" spans="1:1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row>
    <row r="447" spans="1:1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row>
    <row r="448" spans="1:1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row>
    <row r="449" spans="1:1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row>
    <row r="450" spans="1:1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row>
    <row r="451" spans="1:1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row>
    <row r="452" spans="1:1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row>
    <row r="453" spans="1:1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row>
    <row r="454" spans="1:1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row>
    <row r="455" spans="1:1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row>
    <row r="456" spans="1:1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row>
    <row r="457" spans="1:1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row>
    <row r="458" spans="1:1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row>
    <row r="459" spans="1:1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row>
    <row r="460" spans="1:1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row>
    <row r="461" spans="1:1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row>
    <row r="462" spans="1:1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row>
    <row r="463" spans="1:1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row>
    <row r="464" spans="1:1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row>
    <row r="465" spans="1:1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row>
    <row r="466" spans="1:1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row>
    <row r="467" spans="1:1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row>
    <row r="468" spans="1:1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row>
    <row r="469" spans="1:1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row>
    <row r="470" spans="1:1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row>
    <row r="471" spans="1:1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row>
    <row r="472" spans="1:1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row>
    <row r="473" spans="1:1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row>
    <row r="474" spans="1:1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row>
    <row r="475" spans="1:1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row>
    <row r="476" spans="1:1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row>
    <row r="477" spans="1:1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row>
    <row r="478" spans="1:1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row>
    <row r="479" spans="1:1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row>
    <row r="480" spans="1:1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row>
    <row r="481" spans="1:1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row>
    <row r="482" spans="1:1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row>
    <row r="483" spans="1:1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row>
    <row r="484" spans="1:1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row>
    <row r="485" spans="1:1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row>
    <row r="486" spans="1:1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row>
    <row r="487" spans="1:1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row>
    <row r="488" spans="1:1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row>
    <row r="489" spans="1:1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row>
    <row r="490" spans="1:1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row>
    <row r="491" spans="1:1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row>
    <row r="492" spans="1:1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row>
    <row r="493" spans="1:1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row>
    <row r="494" spans="1:1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row>
    <row r="495" spans="1:1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row>
    <row r="496" spans="1:1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row>
    <row r="497" spans="1:1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row>
    <row r="498" spans="1:1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row>
    <row r="499" spans="1:1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row>
    <row r="500" spans="1:1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row>
    <row r="501" spans="1:1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row>
    <row r="502" spans="1:1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row>
    <row r="503" spans="1:1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row>
    <row r="504" spans="1:1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row>
    <row r="505" spans="1:1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row>
    <row r="506" spans="1:1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row>
    <row r="507" spans="1:1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row>
    <row r="508" spans="1:1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row>
    <row r="509" spans="1:1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row>
    <row r="510" spans="1:1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row>
    <row r="511" spans="1:1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row>
    <row r="512" spans="1:1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row>
    <row r="513" spans="1:1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row>
    <row r="514" spans="1:1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row>
    <row r="515" spans="1:1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row>
    <row r="516" spans="1:1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row>
    <row r="517" spans="1:1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row>
    <row r="518" spans="1:1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row>
    <row r="519" spans="1:1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row>
    <row r="520" spans="1:1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row>
    <row r="521" spans="1:1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row>
    <row r="522" spans="1:1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row>
    <row r="523" spans="1:1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row>
    <row r="524" spans="1:1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row>
    <row r="525" spans="1:1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row>
    <row r="526" spans="1:1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row>
    <row r="527" spans="1:1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row>
    <row r="528" spans="1:1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row>
    <row r="529" spans="1:1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row>
    <row r="530" spans="1:1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row>
    <row r="531" spans="1:1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row>
    <row r="532" spans="1:1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row>
    <row r="533" spans="1:1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row>
    <row r="534" spans="1:1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row>
    <row r="535" spans="1:1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row>
    <row r="536" spans="1:1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row>
    <row r="537" spans="1:1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row>
    <row r="538" spans="1:1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row>
    <row r="539" spans="1:1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row>
    <row r="540" spans="1:1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row>
    <row r="541" spans="1:1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row>
    <row r="542" spans="1:1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row>
    <row r="543" spans="1:1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row>
    <row r="544" spans="1:1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row>
    <row r="545" spans="1:1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row>
    <row r="546" spans="1:1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row>
    <row r="547" spans="1:1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row>
    <row r="548" spans="1:1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row>
    <row r="549" spans="1:1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row>
    <row r="550" spans="1:1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row>
    <row r="551" spans="1:1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row>
    <row r="552" spans="1:1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row>
    <row r="553" spans="1:1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row>
    <row r="554" spans="1:1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row>
    <row r="555" spans="1:1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row>
    <row r="556" spans="1:1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row>
    <row r="557" spans="1:1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row>
    <row r="558" spans="1:1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row>
    <row r="559" spans="1:1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row>
    <row r="560" spans="1:1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row>
    <row r="561" spans="1:1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row>
    <row r="562" spans="1:1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row>
    <row r="563" spans="1:1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row>
    <row r="564" spans="1:1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row>
    <row r="565" spans="1:1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row>
    <row r="566" spans="1:1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row>
    <row r="567" spans="1:1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row>
    <row r="568" spans="1:1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row>
    <row r="569" spans="1:1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row>
    <row r="570" spans="1:1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row>
    <row r="571" spans="1:1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row>
    <row r="572" spans="1:1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row>
    <row r="573" spans="1:1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row>
    <row r="574" spans="1:1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row>
    <row r="575" spans="1:1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row>
    <row r="576" spans="1:1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row>
    <row r="577" spans="1:1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row>
    <row r="578" spans="1:1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row>
    <row r="579" spans="1:1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row>
    <row r="580" spans="1:1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row>
    <row r="581" spans="1:1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row>
    <row r="582" spans="1:1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row>
    <row r="583" spans="1:1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row>
    <row r="584" spans="1:1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row>
    <row r="585" spans="1:1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row>
    <row r="586" spans="1:1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row>
    <row r="587" spans="1:1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row>
    <row r="588" spans="1:1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row>
    <row r="589" spans="1:1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row>
    <row r="590" spans="1:1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row>
    <row r="591" spans="1:1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row>
    <row r="592" spans="1:1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row>
    <row r="593" spans="1:1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row>
    <row r="594" spans="1:1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row>
    <row r="595" spans="1:1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row>
    <row r="596" spans="1:1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row>
    <row r="597" spans="1:1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row>
    <row r="598" spans="1:1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row>
    <row r="599" spans="1:1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row>
    <row r="600" spans="1:1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row>
    <row r="601" spans="1:1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row>
    <row r="602" spans="1:1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row>
    <row r="603" spans="1:1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row>
    <row r="604" spans="1:1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row>
    <row r="605" spans="1:1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row>
    <row r="606" spans="1:1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row>
    <row r="607" spans="1:1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row>
    <row r="608" spans="1:1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row>
    <row r="609" spans="1:1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row>
    <row r="610" spans="1:1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row>
    <row r="611" spans="1:1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row>
    <row r="612" spans="1:1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row>
    <row r="613" spans="1:1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row>
    <row r="614" spans="1:1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row>
    <row r="615" spans="1:1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row>
    <row r="616" spans="1:1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row>
    <row r="617" spans="1:1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row>
    <row r="618" spans="1:1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row>
    <row r="619" spans="1:1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row>
    <row r="620" spans="1:1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row>
    <row r="621" spans="1:1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row>
    <row r="622" spans="1:1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row>
    <row r="623" spans="1:1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row>
    <row r="624" spans="1:1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row>
    <row r="625" spans="1:1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row>
    <row r="626" spans="1:1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row>
    <row r="627" spans="1:1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row>
    <row r="628" spans="1:1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row>
    <row r="629" spans="1:1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row>
    <row r="630" spans="1:1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row>
    <row r="631" spans="1:1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row>
    <row r="632" spans="1:1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row>
    <row r="633" spans="1:1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row>
    <row r="634" spans="1:1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row>
    <row r="635" spans="1:1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row>
    <row r="636" spans="1:1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row>
    <row r="637" spans="1:1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row>
    <row r="638" spans="1:1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row>
    <row r="639" spans="1:1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row>
    <row r="640" spans="1:1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row>
    <row r="641" spans="1:1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row>
    <row r="642" spans="1:1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row>
    <row r="643" spans="1:1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row>
    <row r="644" spans="1:1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row>
    <row r="645" spans="1:1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row>
    <row r="646" spans="1:1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row>
    <row r="647" spans="1:1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row>
    <row r="648" spans="1:1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row>
    <row r="649" spans="1:1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row>
    <row r="650" spans="1:1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row>
    <row r="651" spans="1:1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row>
    <row r="652" spans="1:1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row>
    <row r="653" spans="1:1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row>
    <row r="654" spans="1:1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row>
    <row r="655" spans="1:1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row>
    <row r="656" spans="1:1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row>
    <row r="657" spans="1:1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row>
    <row r="658" spans="1:1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row>
    <row r="659" spans="1:1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row>
    <row r="660" spans="1:1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row>
    <row r="661" spans="1:1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row>
    <row r="662" spans="1:1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row>
    <row r="663" spans="1:1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row>
    <row r="664" spans="1:1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row>
    <row r="665" spans="1:1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row>
    <row r="666" spans="1:1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row>
    <row r="667" spans="1:1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row>
    <row r="668" spans="1:1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row>
    <row r="669" spans="1:1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row>
    <row r="670" spans="1:1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row>
    <row r="671" spans="1:1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row>
    <row r="672" spans="1:1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row>
    <row r="673" spans="1:1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row>
    <row r="674" spans="1:1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row>
    <row r="675" spans="1:1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row>
    <row r="676" spans="1:1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row>
    <row r="677" spans="1:1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row>
    <row r="678" spans="1:1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row>
    <row r="679" spans="1:1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row>
    <row r="680" spans="1:1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row>
    <row r="681" spans="1:1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row>
    <row r="682" spans="1:1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row>
    <row r="683" spans="1:1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row>
    <row r="684" spans="1:1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row>
    <row r="685" spans="1:1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row>
    <row r="686" spans="1:1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row>
    <row r="687" spans="1:1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row>
    <row r="688" spans="1:1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row>
    <row r="689" spans="1:1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row>
    <row r="690" spans="1:1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row>
    <row r="691" spans="1:1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row>
    <row r="692" spans="1:1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row>
    <row r="693" spans="1:1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row>
    <row r="694" spans="1:1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row>
    <row r="695" spans="1:1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row>
    <row r="696" spans="1:1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row>
    <row r="697" spans="1:1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row>
    <row r="698" spans="1:1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row>
    <row r="699" spans="1:1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row>
    <row r="700" spans="1:1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row>
    <row r="701" spans="1:1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row>
    <row r="702" spans="1:1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row>
    <row r="703" spans="1:1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row>
    <row r="704" spans="1:1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row>
    <row r="705" spans="1:1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row>
    <row r="706" spans="1:1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row>
    <row r="707" spans="1:1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row>
    <row r="708" spans="1:1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row>
    <row r="709" spans="1:1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row>
    <row r="710" spans="1:1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row>
    <row r="711" spans="1:1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row>
    <row r="712" spans="1:1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row>
    <row r="713" spans="1:1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row>
    <row r="714" spans="1:1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row>
    <row r="715" spans="1:1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row>
    <row r="716" spans="1:1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row>
    <row r="717" spans="1:1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row>
    <row r="718" spans="1:1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row>
    <row r="719" spans="1:1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row>
    <row r="720" spans="1:1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row>
    <row r="721" spans="1:1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row>
    <row r="722" spans="1:1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row>
    <row r="723" spans="1:1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row>
    <row r="724" spans="1:1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row>
    <row r="725" spans="1:1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row>
    <row r="726" spans="1:1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row>
    <row r="727" spans="1:1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row>
    <row r="728" spans="1:1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row>
    <row r="729" spans="1:1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row>
    <row r="730" spans="1:1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row>
    <row r="731" spans="1:1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row>
    <row r="732" spans="1:1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row>
    <row r="733" spans="1:1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row>
    <row r="734" spans="1:1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row>
    <row r="735" spans="1:1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row>
    <row r="736" spans="1:1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row>
    <row r="737" spans="1:1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row>
    <row r="738" spans="1:1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row>
    <row r="739" spans="1:1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row>
    <row r="740" spans="1:1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row>
    <row r="741" spans="1:1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row>
    <row r="742" spans="1:1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row>
    <row r="743" spans="1:1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row>
    <row r="744" spans="1:1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row>
    <row r="745" spans="1:1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row>
    <row r="746" spans="1:1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row>
    <row r="747" spans="1:1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row>
    <row r="748" spans="1:1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row>
    <row r="749" spans="1:1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row>
    <row r="750" spans="1:1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row>
    <row r="751" spans="1:1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row>
    <row r="752" spans="1:1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row>
    <row r="753" spans="1:1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row>
    <row r="754" spans="1:1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row>
    <row r="755" spans="1:1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row>
    <row r="756" spans="1:1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row>
    <row r="757" spans="1:1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row>
    <row r="758" spans="1:1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row>
    <row r="759" spans="1:1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row>
    <row r="760" spans="1:1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row>
    <row r="761" spans="1:1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row>
    <row r="762" spans="1:1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row>
    <row r="763" spans="1:1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row>
    <row r="764" spans="1:1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row>
    <row r="765" spans="1:1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row>
    <row r="766" spans="1:1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row>
    <row r="767" spans="1:1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row>
    <row r="768" spans="1:1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row>
    <row r="769" spans="1:1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row>
    <row r="770" spans="1:1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row>
    <row r="771" spans="1:1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row>
    <row r="772" spans="1:1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row>
    <row r="773" spans="1:1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row>
    <row r="774" spans="1:1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row>
    <row r="775" spans="1:1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row>
    <row r="776" spans="1:1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row>
    <row r="777" spans="1:1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row>
    <row r="778" spans="1:1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row>
    <row r="779" spans="1:1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row>
    <row r="780" spans="1:1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row>
    <row r="781" spans="1:1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row>
    <row r="782" spans="1:1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row>
    <row r="783" spans="1:1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row>
    <row r="784" spans="1:1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row>
    <row r="785" spans="1:1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row>
    <row r="786" spans="1:1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row>
    <row r="787" spans="1:1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row>
    <row r="788" spans="1:1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row>
    <row r="789" spans="1:1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row>
    <row r="790" spans="1:1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row>
    <row r="791" spans="1:1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row>
    <row r="792" spans="1:1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row>
    <row r="793" spans="1:1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row>
    <row r="794" spans="1:1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row>
    <row r="795" spans="1:1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row>
    <row r="796" spans="1:1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row>
    <row r="797" spans="1:1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row>
    <row r="798" spans="1:1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row>
    <row r="799" spans="1:1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row>
    <row r="800" spans="1:1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row>
    <row r="801" spans="1:1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row>
    <row r="802" spans="1:1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row>
    <row r="803" spans="1:1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row>
    <row r="804" spans="1:1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row>
    <row r="805" spans="1:1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row>
    <row r="806" spans="1:1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row>
    <row r="807" spans="1:1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row>
    <row r="808" spans="1:1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row>
    <row r="809" spans="1:1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row>
    <row r="810" spans="1:1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row>
    <row r="811" spans="1:1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row>
    <row r="812" spans="1:1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row>
    <row r="813" spans="1:1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row>
    <row r="814" spans="1:1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row>
    <row r="815" spans="1:1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row>
    <row r="816" spans="1:1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row>
    <row r="817" spans="1:1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row>
    <row r="818" spans="1:1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row>
    <row r="819" spans="1:1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row>
    <row r="820" spans="1:1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row>
    <row r="821" spans="1:1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row>
    <row r="822" spans="1:1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row>
    <row r="823" spans="1:1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row>
    <row r="824" spans="1:1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row>
    <row r="825" spans="1:1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row>
    <row r="826" spans="1:1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row>
    <row r="827" spans="1:1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row>
    <row r="828" spans="1:1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row>
    <row r="829" spans="1:1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row>
    <row r="830" spans="1:1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row>
    <row r="831" spans="1:1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row>
    <row r="832" spans="1:1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row>
    <row r="833" spans="1:1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row>
    <row r="834" spans="1:1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row>
    <row r="835" spans="1:1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row>
    <row r="836" spans="1:1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row>
    <row r="837" spans="1:1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row>
    <row r="838" spans="1:1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row>
    <row r="839" spans="1:1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row>
    <row r="840" spans="1:1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row>
    <row r="841" spans="1:1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row>
    <row r="842" spans="1:1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row>
    <row r="843" spans="1:1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row>
    <row r="844" spans="1:1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row>
    <row r="845" spans="1:1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row>
    <row r="846" spans="1:1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row>
    <row r="847" spans="1:1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row>
    <row r="848" spans="1:1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row>
    <row r="849" spans="1:1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row>
    <row r="850" spans="1:1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row>
    <row r="851" spans="1:1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row>
    <row r="852" spans="1:1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row>
    <row r="853" spans="1:1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row>
    <row r="854" spans="1:1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row>
    <row r="855" spans="1:1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row>
    <row r="856" spans="1:1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row>
    <row r="857" spans="1:1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row>
    <row r="858" spans="1:1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row>
    <row r="859" spans="1:1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row>
    <row r="860" spans="1:1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row>
    <row r="861" spans="1:1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row>
    <row r="862" spans="1:1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row>
    <row r="863" spans="1:1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row>
    <row r="864" spans="1:1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row>
    <row r="865" spans="1:1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row>
    <row r="866" spans="1:1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row>
    <row r="867" spans="1:1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row>
    <row r="868" spans="1:1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row>
    <row r="869" spans="1:1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row>
    <row r="870" spans="1:1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row>
    <row r="871" spans="1:1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row>
    <row r="872" spans="1:1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row>
    <row r="873" spans="1:1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row>
    <row r="874" spans="1:1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row>
    <row r="875" spans="1:1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row>
    <row r="876" spans="1:1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row>
    <row r="877" spans="1:1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row>
    <row r="878" spans="1:1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row>
    <row r="879" spans="1:1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row>
    <row r="880" spans="1:1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row>
  </sheetData>
  <mergeCells count="10">
    <mergeCell ref="C21:K21"/>
    <mergeCell ref="B2:K2"/>
    <mergeCell ref="C3:D3"/>
    <mergeCell ref="E3:F3"/>
    <mergeCell ref="G3:H3"/>
    <mergeCell ref="I3:J3"/>
    <mergeCell ref="C4:D4"/>
    <mergeCell ref="E4:F4"/>
    <mergeCell ref="G4:H4"/>
    <mergeCell ref="I4:K4"/>
  </mergeCells>
  <conditionalFormatting sqref="D7:K14">
    <cfRule type="cellIs" dxfId="2" priority="1" stopIfTrue="1" operator="equal">
      <formula>"-"</formula>
    </cfRule>
    <cfRule type="cellIs" dxfId="1" priority="2" stopIfTrue="1" operator="equal">
      <formula>"s"</formula>
    </cfRule>
    <cfRule type="cellIs" dxfId="0" priority="3" stopIfTrue="1" operator="equal">
      <formula>"+"</formula>
    </cfRule>
  </conditionalFormatting>
  <dataValidations count="2">
    <dataValidation type="list" allowBlank="1" showInputMessage="1" showErrorMessage="1" sqref="E7:K14">
      <formula1>$A$2:$A$4</formula1>
    </dataValidation>
    <dataValidation type="list" allowBlank="1" showInputMessage="1" showErrorMessage="1" sqref="D7:D14">
      <formula1>$O$9:$O$11</formula1>
    </dataValidation>
  </dataValidations>
  <pageMargins left="0.7" right="0.7" top="0.75" bottom="0.75" header="0.3" footer="0.3"/>
  <pageSetup paperSize="8"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DMAIC Project Checklist</vt:lpstr>
      <vt:lpstr>Project Charter</vt:lpstr>
      <vt:lpstr>FMEA</vt:lpstr>
      <vt:lpstr>FMEA Ratings</vt:lpstr>
      <vt:lpstr>Control Plan</vt:lpstr>
      <vt:lpstr>Communication Plan</vt:lpstr>
      <vt:lpstr>Training Plan</vt:lpstr>
      <vt:lpstr>Audit Checklist</vt:lpstr>
      <vt:lpstr>Pugh Matrix</vt:lpstr>
      <vt:lpstr>XY Matrix</vt:lpstr>
      <vt:lpstr>Risk Mgt Plan</vt:lpstr>
      <vt:lpstr>DPMO-Sigma Level</vt:lpstr>
      <vt:lpstr>Sample Size Calculator</vt:lpstr>
      <vt:lpstr>Table Z distribution</vt:lpstr>
      <vt:lpstr>Table t distribution</vt:lpstr>
      <vt:lpstr>Table f distribution</vt:lpstr>
      <vt:lpstr> Table Chi-Sq distribution</vt:lpstr>
      <vt:lpstr>' Table Chi-Sq distribution'!Print_Area</vt:lpstr>
      <vt:lpstr>'DMAIC Project Checklist'!Print_Area</vt:lpstr>
      <vt:lpstr>'DPMO-Sigma Level'!Print_Area</vt:lpstr>
      <vt:lpstr>'Table f distribution'!Print_Area</vt:lpstr>
      <vt:lpstr>'Table t distribution'!Print_Area</vt:lpstr>
      <vt:lpstr>'Table Z distribution'!Print_Area</vt:lpstr>
      <vt:lpstr>'XY Matrix'!Print_Area</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dc:creator>
  <cp:lastModifiedBy>mparker</cp:lastModifiedBy>
  <cp:lastPrinted>2013-07-17T16:41:49Z</cp:lastPrinted>
  <dcterms:created xsi:type="dcterms:W3CDTF">2011-03-31T01:52:04Z</dcterms:created>
  <dcterms:modified xsi:type="dcterms:W3CDTF">2015-05-01T14:43:02Z</dcterms:modified>
</cp:coreProperties>
</file>